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Einstellungen" sheetId="2" state="visible" r:id="rId2"/>
    <sheet xmlns:r="http://schemas.openxmlformats.org/officeDocument/2006/relationships" name="Übersicht" sheetId="3" state="visible" r:id="rId3"/>
    <sheet xmlns:r="http://schemas.openxmlformats.org/officeDocument/2006/relationships" name="Klasse A" sheetId="4" state="visible" r:id="rId4"/>
    <sheet xmlns:r="http://schemas.openxmlformats.org/officeDocument/2006/relationships" name="Klasse B" sheetId="5" state="visible" r:id="rId5"/>
    <sheet xmlns:r="http://schemas.openxmlformats.org/officeDocument/2006/relationships" name="Klasse C" sheetId="6" state="visible" r:id="rId6"/>
    <sheet xmlns:r="http://schemas.openxmlformats.org/officeDocument/2006/relationships" name="Klasse D" sheetId="7" state="visible" r:id="rId7"/>
  </sheets>
  <definedNames>
    <definedName name="_xlnm.Print_Titles" localSheetId="2">'Übersicht'!$5:$5</definedName>
    <definedName name="_xlnm.Print_Area" localSheetId="3">'Klasse A'!$A$1:$K$141</definedName>
    <definedName name="_xlnm.Print_Area" localSheetId="4">'Klasse B'!$A$1:$K$141</definedName>
    <definedName name="_xlnm.Print_Area" localSheetId="5">'Klasse C'!$A$1:$K$141</definedName>
    <definedName name="_xlnm.Print_Area" localSheetId="6">'Klasse D'!$A$1:$K$141</definedName>
  </definedNames>
  <calcPr calcId="124519" fullCalcOnLoad="1"/>
</workbook>
</file>

<file path=xl/styles.xml><?xml version="1.0" encoding="utf-8"?>
<styleSheet xmlns="http://schemas.openxmlformats.org/spreadsheetml/2006/main">
  <numFmts count="3">
    <numFmt numFmtId="164" formatCode="DD.MM.YYYY"/>
    <numFmt numFmtId="165" formatCode="hh:mm"/>
    <numFmt numFmtId="166" formatCode="0;-0;&quot;·&quot;"/>
  </numFmts>
  <fonts count="13">
    <font>
      <name val="Calibri"/>
      <family val="2"/>
      <color theme="1"/>
      <sz val="11"/>
      <scheme val="minor"/>
    </font>
    <font>
      <name val="Arial"/>
      <b val="1"/>
      <color rgb="00FFFFFF"/>
      <sz val="14"/>
    </font>
    <font>
      <name val="Arial"/>
      <i val="1"/>
      <color rgb="00595959"/>
      <sz val="10"/>
    </font>
    <font>
      <name val="Arial"/>
      <color rgb="00000000"/>
      <sz val="10"/>
    </font>
    <font>
      <name val="Arial"/>
      <b val="1"/>
      <color rgb="00FFFFFF"/>
      <sz val="11"/>
    </font>
    <font>
      <name val="Arial"/>
      <b val="1"/>
      <color rgb="00FFFFFF"/>
      <sz val="10"/>
    </font>
    <font>
      <name val="Arial"/>
      <b val="1"/>
      <color rgb="00000000"/>
      <sz val="10"/>
    </font>
    <font>
      <name val="Arial"/>
      <b val="1"/>
      <color rgb="00C1181C"/>
      <sz val="10"/>
    </font>
    <font>
      <name val="Arial"/>
      <b val="1"/>
      <color rgb="00FFFFFF"/>
      <sz val="12"/>
    </font>
    <font>
      <name val="Arial"/>
      <i val="1"/>
      <color rgb="00C1181C"/>
      <sz val="9"/>
    </font>
    <font>
      <name val="Arial"/>
      <b val="1"/>
      <color rgb="00FFFFFF"/>
      <sz val="13"/>
    </font>
    <font>
      <name val="Arial"/>
      <i val="1"/>
      <color rgb="00595959"/>
      <sz val="9"/>
    </font>
    <font>
      <name val="Arial"/>
      <color rgb="00000000"/>
      <sz val="9"/>
    </font>
  </fonts>
  <fills count="11">
    <fill>
      <patternFill/>
    </fill>
    <fill>
      <patternFill patternType="gray125"/>
    </fill>
    <fill>
      <patternFill patternType="solid">
        <fgColor rgb="005D7DBE"/>
        <bgColor rgb="005D7DBE"/>
      </patternFill>
    </fill>
    <fill>
      <patternFill patternType="solid">
        <fgColor rgb="00C1181C"/>
        <bgColor rgb="00C1181C"/>
      </patternFill>
    </fill>
    <fill>
      <patternFill patternType="solid">
        <fgColor rgb="00F2F2F2"/>
        <bgColor rgb="00F2F2F2"/>
      </patternFill>
    </fill>
    <fill>
      <patternFill patternType="solid">
        <fgColor rgb="003A3A3A"/>
        <bgColor rgb="003A3A3A"/>
      </patternFill>
    </fill>
    <fill>
      <patternFill patternType="solid">
        <fgColor rgb="00FFF7D6"/>
        <bgColor rgb="00FFF7D6"/>
      </patternFill>
    </fill>
    <fill>
      <patternFill patternType="solid">
        <fgColor rgb="00DCE4F2"/>
        <bgColor rgb="00DCE4F2"/>
      </patternFill>
    </fill>
    <fill>
      <patternFill patternType="solid">
        <fgColor rgb="00D5EFE4"/>
        <bgColor rgb="00D5EFE4"/>
      </patternFill>
    </fill>
    <fill>
      <patternFill patternType="solid">
        <fgColor rgb="00B2B2BF"/>
        <bgColor rgb="00B2B2BF"/>
      </patternFill>
    </fill>
    <fill>
      <patternFill patternType="solid">
        <fgColor rgb="00F6D5D6"/>
        <bgColor rgb="00F6D5D6"/>
      </patternFill>
    </fill>
  </fills>
  <borders count="2">
    <border>
      <left/>
      <right/>
      <top/>
      <bottom/>
      <diagonal/>
    </border>
    <border>
      <left style="thin">
        <color rgb="00A6A6A6"/>
      </left>
      <right style="thin">
        <color rgb="00A6A6A6"/>
      </right>
      <top style="thin">
        <color rgb="00A6A6A6"/>
      </top>
      <bottom style="thin">
        <color rgb="00A6A6A6"/>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xf>
    <xf numFmtId="0" fontId="1" fillId="2" borderId="0" pivotButton="0" quotePrefix="0" xfId="0"/>
    <xf numFmtId="0" fontId="2" fillId="0" borderId="0" applyAlignment="1" pivotButton="0" quotePrefix="0" xfId="0">
      <alignment horizontal="left" vertical="center"/>
    </xf>
    <xf numFmtId="0" fontId="3" fillId="0" borderId="0" applyAlignment="1" pivotButton="0" quotePrefix="0" xfId="0">
      <alignment horizontal="left" vertical="top" wrapText="1"/>
    </xf>
    <xf numFmtId="0" fontId="4" fillId="3" borderId="1" applyAlignment="1" pivotButton="0" quotePrefix="0" xfId="0">
      <alignment horizontal="left" vertical="center" wrapText="1"/>
    </xf>
    <xf numFmtId="0" fontId="0" fillId="3" borderId="1" pivotButton="0" quotePrefix="0" xfId="0"/>
    <xf numFmtId="0" fontId="5" fillId="2" borderId="0" applyAlignment="1" pivotButton="0" quotePrefix="0" xfId="0">
      <alignment vertical="center"/>
    </xf>
    <xf numFmtId="0" fontId="5" fillId="2" borderId="0" pivotButton="0" quotePrefix="0" xfId="0"/>
    <xf numFmtId="0" fontId="6" fillId="4" borderId="1" applyAlignment="1" pivotButton="0" quotePrefix="0" xfId="0">
      <alignment horizontal="left" vertical="top"/>
    </xf>
    <xf numFmtId="0" fontId="3" fillId="0" borderId="1" applyAlignment="1" pivotButton="0" quotePrefix="0" xfId="0">
      <alignment horizontal="left" vertical="top" wrapText="1"/>
    </xf>
    <xf numFmtId="0" fontId="0" fillId="0" borderId="1" pivotButton="0" quotePrefix="0" xfId="0"/>
    <xf numFmtId="0" fontId="5" fillId="5" borderId="1" applyAlignment="1" pivotButton="0" quotePrefix="0" xfId="0">
      <alignment horizontal="center" vertical="center" wrapText="1"/>
    </xf>
    <xf numFmtId="0" fontId="6" fillId="0" borderId="1" applyAlignment="1" pivotButton="0" quotePrefix="0" xfId="0">
      <alignment horizontal="left" vertical="top"/>
    </xf>
    <xf numFmtId="0" fontId="6" fillId="6" borderId="1" applyAlignment="1" pivotButton="0" quotePrefix="0" xfId="0">
      <alignment horizontal="left" vertical="center"/>
    </xf>
    <xf numFmtId="0" fontId="3" fillId="0" borderId="1" applyAlignment="1" pivotButton="0" quotePrefix="0" xfId="0">
      <alignment horizontal="left" vertical="center" wrapText="1"/>
    </xf>
    <xf numFmtId="0" fontId="6" fillId="4" borderId="1" applyAlignment="1" pivotButton="0" quotePrefix="0" xfId="0">
      <alignment horizontal="left" vertical="center"/>
    </xf>
    <xf numFmtId="0" fontId="6" fillId="7" borderId="1" applyAlignment="1" pivotButton="0" quotePrefix="0" xfId="0">
      <alignment horizontal="left" vertical="center"/>
    </xf>
    <xf numFmtId="0" fontId="6" fillId="8" borderId="1" applyAlignment="1" pivotButton="0" quotePrefix="0" xfId="0">
      <alignment horizontal="left" vertical="center"/>
    </xf>
    <xf numFmtId="0" fontId="6" fillId="9" borderId="1" applyAlignment="1" pivotButton="0" quotePrefix="0" xfId="0">
      <alignment horizontal="left" vertical="center"/>
    </xf>
    <xf numFmtId="0" fontId="7" fillId="10" borderId="1" applyAlignment="1" pivotButton="0" quotePrefix="0" xfId="0">
      <alignment horizontal="left" vertical="center"/>
    </xf>
    <xf numFmtId="0" fontId="3" fillId="10" borderId="1" applyAlignment="1" pivotButton="0" quotePrefix="0" xfId="0">
      <alignment horizontal="left" vertical="top" wrapText="1"/>
    </xf>
    <xf numFmtId="0" fontId="0" fillId="10" borderId="1" pivotButton="0" quotePrefix="0" xfId="0"/>
    <xf numFmtId="0" fontId="8" fillId="2" borderId="0" applyAlignment="1" pivotButton="0" quotePrefix="0" xfId="0">
      <alignment vertical="center"/>
    </xf>
    <xf numFmtId="0" fontId="8" fillId="2" borderId="0" pivotButton="0" quotePrefix="0" xfId="0"/>
    <xf numFmtId="0" fontId="3" fillId="6" borderId="1" applyAlignment="1" applyProtection="1" pivotButton="0" quotePrefix="0" xfId="0">
      <alignment horizontal="left" vertical="center" wrapText="1"/>
      <protection locked="0" hidden="0"/>
    </xf>
    <xf numFmtId="0" fontId="0" fillId="6" borderId="1" applyProtection="1" pivotButton="0" quotePrefix="0" xfId="0">
      <protection locked="0" hidden="0"/>
    </xf>
    <xf numFmtId="164" fontId="3" fillId="6" borderId="1" applyAlignment="1" applyProtection="1" pivotButton="0" quotePrefix="0" xfId="0">
      <alignment horizontal="center" vertical="center"/>
      <protection locked="0" hidden="0"/>
    </xf>
    <xf numFmtId="0" fontId="5" fillId="3" borderId="0" applyAlignment="1" pivotButton="0" quotePrefix="0" xfId="0">
      <alignment vertical="center"/>
    </xf>
    <xf numFmtId="0" fontId="5" fillId="3" borderId="0" pivotButton="0" quotePrefix="0" xfId="0"/>
    <xf numFmtId="0" fontId="3" fillId="6" borderId="1" applyAlignment="1" applyProtection="1" pivotButton="0" quotePrefix="0" xfId="0">
      <alignment horizontal="center" vertical="center"/>
      <protection locked="0" hidden="0"/>
    </xf>
    <xf numFmtId="0" fontId="9" fillId="0" borderId="0" applyAlignment="1" pivotButton="0" quotePrefix="0" xfId="0">
      <alignment horizontal="left" vertical="top" wrapText="1"/>
    </xf>
    <xf numFmtId="0" fontId="3" fillId="4" borderId="1" applyAlignment="1" pivotButton="0" quotePrefix="0" xfId="0">
      <alignment horizontal="center" vertical="center"/>
    </xf>
    <xf numFmtId="0" fontId="3" fillId="6" borderId="1" applyAlignment="1" applyProtection="1" pivotButton="0" quotePrefix="0" xfId="0">
      <alignment horizontal="left" vertical="center"/>
      <protection locked="0" hidden="0"/>
    </xf>
    <xf numFmtId="165" fontId="3" fillId="6" borderId="1" applyAlignment="1" applyProtection="1" pivotButton="0" quotePrefix="0" xfId="0">
      <alignment horizontal="center" vertical="center"/>
      <protection locked="0" hidden="0"/>
    </xf>
    <xf numFmtId="0" fontId="10" fillId="2" borderId="0" applyAlignment="1" pivotButton="0" quotePrefix="0" xfId="0">
      <alignment vertical="center"/>
    </xf>
    <xf numFmtId="0" fontId="10" fillId="2" borderId="0" pivotButton="0" quotePrefix="0" xfId="0"/>
    <xf numFmtId="0" fontId="2" fillId="0" borderId="0" pivotButton="0" quotePrefix="0" xfId="0"/>
    <xf numFmtId="0" fontId="11" fillId="0" borderId="0" pivotButton="0" quotePrefix="0" xfId="0"/>
    <xf numFmtId="0" fontId="5" fillId="5" borderId="1" applyAlignment="1" pivotButton="0" quotePrefix="0" xfId="0">
      <alignment horizontal="center" vertical="center"/>
    </xf>
    <xf numFmtId="164" fontId="3" fillId="4" borderId="1" applyAlignment="1" pivotButton="0" quotePrefix="0" xfId="0">
      <alignment horizontal="center" vertical="center"/>
    </xf>
    <xf numFmtId="166" fontId="3" fillId="4" borderId="1" applyAlignment="1" pivotButton="0" quotePrefix="0" xfId="0">
      <alignment horizontal="center" vertical="center"/>
    </xf>
    <xf numFmtId="0" fontId="5" fillId="5" borderId="0" applyAlignment="1" pivotButton="0" quotePrefix="0" xfId="0">
      <alignment vertical="center"/>
    </xf>
    <xf numFmtId="0" fontId="5" fillId="5" borderId="0" pivotButton="0" quotePrefix="0" xfId="0"/>
    <xf numFmtId="0" fontId="12" fillId="4" borderId="1" applyAlignment="1" pivotButton="0" quotePrefix="0" xfId="0">
      <alignment horizontal="center" vertical="center"/>
    </xf>
    <xf numFmtId="0" fontId="3" fillId="4" borderId="1" applyAlignment="1" pivotButton="0" quotePrefix="0" xfId="0">
      <alignment horizontal="left" vertical="center"/>
    </xf>
  </cellXfs>
  <cellStyles count="1">
    <cellStyle name="Normal" xfId="0" builtinId="0" hidden="0"/>
  </cellStyles>
  <dxfs count="5">
    <dxf>
      <font>
        <name val="Arial"/>
        <b val="1"/>
        <color rgb="00C1181C"/>
      </font>
      <fill>
        <patternFill patternType="solid">
          <fgColor rgb="00F6D5D6"/>
          <bgColor rgb="00F6D5D6"/>
        </patternFill>
      </fill>
    </dxf>
    <dxf>
      <fill>
        <patternFill patternType="solid">
          <fgColor rgb="00B2B2BF"/>
          <bgColor rgb="00B2B2BF"/>
        </patternFill>
      </fill>
    </dxf>
    <dxf>
      <fill>
        <patternFill patternType="solid">
          <fgColor rgb="00D5EFE4"/>
          <bgColor rgb="00D5EFE4"/>
        </patternFill>
      </fill>
    </dxf>
    <dxf>
      <fill>
        <patternFill patternType="solid">
          <fgColor rgb="00DCE4F2"/>
          <bgColor rgb="00DCE4F2"/>
        </patternFill>
      </fill>
    </dxf>
    <dxf>
      <font>
        <name val="Arial"/>
        <color rgb="002BA47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5D7DBE"/>
    <outlinePr summaryBelow="1" summaryRight="1"/>
    <pageSetUpPr fitToPage="1"/>
  </sheetPr>
  <dimension ref="A1:C43"/>
  <sheetViews>
    <sheetView showGridLines="0" workbookViewId="0">
      <selection activeCell="A1" sqref="A1"/>
    </sheetView>
  </sheetViews>
  <sheetFormatPr baseColWidth="8" defaultRowHeight="15"/>
  <cols>
    <col width="30" customWidth="1" min="1" max="1"/>
    <col width="62" customWidth="1" min="2" max="2"/>
    <col width="48" customWidth="1" min="3" max="3"/>
  </cols>
  <sheetData>
    <row r="1" ht="26" customHeight="1">
      <c r="A1" s="1" t="inlineStr">
        <is>
          <t>Klassenarbeits-Kalender</t>
        </is>
      </c>
      <c r="B1" s="2" t="n"/>
      <c r="C1" s="2" t="n"/>
    </row>
    <row r="2">
      <c r="A2" s="3" t="inlineStr">
        <is>
          <t>Datei-ID LSP-02_05-006 · Kapitel 2.5 Klassenarbeiten und Leistungsnachweise · Stand 10-2026</t>
        </is>
      </c>
    </row>
    <row r="4" ht="56" customHeight="1">
      <c r="A4" s="4" t="inlineStr">
        <is>
          <t>Mit diesem Kalender planst du die Klassenarbeiten beider Halbjahre für bis zu vier Parallelklassen und siehst sofort, wo sich Termine häufen. Jede Klasse hat ein eigenes Blatt mit Terminliste, Wochenraster und Zählung je Fach. Die Übersicht legt die Klassen nebeneinander. Ferien, Sperrzeiträume und zentrale Nachschreibtermine trägst du einmal im Blatt „Einstellungen“ ein.</t>
        </is>
      </c>
    </row>
    <row r="6" ht="24" customHeight="1">
      <c r="A6" s="5" t="inlineStr">
        <is>
          <t>WICHTIG: Alle Blätter sind geschützt – OHNE Passwort.
Eingaben sind nur in den gelb hinterlegten Feldern möglich. Alle grauen Felder enthalten Formeln.
Schutz aufheben: Excel: Überprüfen › Blattschutz aufheben. LibreOffice: Extras › Dokument schützen › Tabelle. Wer Formeln ändert, tut das auf eigene Verantwortung; speichere vorher eine Kopie.</t>
        </is>
      </c>
      <c r="B6" s="6" t="n"/>
      <c r="C6" s="6" t="n"/>
    </row>
    <row r="7" ht="24" customHeight="1">
      <c r="A7" s="6" t="n"/>
      <c r="B7" s="6" t="n"/>
      <c r="C7" s="6" t="n"/>
    </row>
    <row r="8" ht="24" customHeight="1">
      <c r="A8" s="6" t="n"/>
      <c r="B8" s="6" t="n"/>
      <c r="C8" s="6" t="n"/>
    </row>
    <row r="9" ht="24" customHeight="1">
      <c r="A9" s="6" t="n"/>
      <c r="B9" s="6" t="n"/>
      <c r="C9" s="6" t="n"/>
    </row>
    <row r="11">
      <c r="A11" s="7" t="inlineStr">
        <is>
          <t>Klassen benennen, ändern, löschen</t>
        </is>
      </c>
      <c r="B11" s="8" t="n"/>
      <c r="C11" s="8" t="n"/>
    </row>
    <row r="12" ht="44" customHeight="1">
      <c r="A12" s="9" t="inlineStr">
        <is>
          <t>Benennen</t>
        </is>
      </c>
      <c r="B12" s="10" t="inlineStr">
        <is>
          <t>Klassennamen im Blatt „Einstellungen“ eintragen (Feld „Klassenname“). Den Namen des Blatt-Reiters unten genauso schreiben (Rechtsklick auf den Reiter › Umbenennen). Der Reiter-Name muss mit dem Eintrag in „Einstellungen“ übereinstimmen, sonst bleibt die Spalte in der Übersicht leer.</t>
        </is>
      </c>
      <c r="C12" s="11" t="n"/>
    </row>
    <row r="13" ht="44" customHeight="1">
      <c r="A13" s="9" t="inlineStr">
        <is>
          <t>Weniger als vier Klassen</t>
        </is>
      </c>
      <c r="B13" s="10" t="inlineStr">
        <is>
          <t>Überflüssiges Klassenblatt löschen (Rechtsklick auf den Reiter › Löschen). Der Blattschutz hindert das nicht. Den Namen in „Einstellungen“ löschen oder stehen lassen. Die anderen Klassenblätter und die Übersicht bleiben unverändert; die Spalte der gelöschten Klasse zeigt nichts an.</t>
        </is>
      </c>
      <c r="C13" s="11" t="n"/>
    </row>
    <row r="14" ht="30" customHeight="1">
      <c r="A14" s="9" t="inlineStr">
        <is>
          <t>Zusätzliche Klasse</t>
        </is>
      </c>
      <c r="B14" s="10" t="inlineStr">
        <is>
          <t>Nicht vorgesehen. Für mehr als vier Klassen eine Kopie der Datei verwenden.</t>
        </is>
      </c>
      <c r="C14" s="11" t="n"/>
    </row>
    <row r="15" ht="30" customHeight="1">
      <c r="A15" s="9" t="inlineStr">
        <is>
          <t>Reihenfolge</t>
        </is>
      </c>
      <c r="B15" s="10" t="inlineStr">
        <is>
          <t>Klassenblätter können verschoben werden. Die Reihenfolge der Spalten in der Übersicht folgt der Liste in „Einstellungen“.</t>
        </is>
      </c>
      <c r="C15" s="11" t="n"/>
    </row>
    <row r="17">
      <c r="A17" s="7" t="inlineStr">
        <is>
          <t>Ausfüllen: wer, was, wann</t>
        </is>
      </c>
      <c r="B17" s="8" t="n"/>
      <c r="C17" s="8" t="n"/>
    </row>
    <row r="18">
      <c r="A18" s="12" t="inlineStr">
        <is>
          <t>Rolle</t>
        </is>
      </c>
      <c r="B18" s="12" t="inlineStr">
        <is>
          <t>Aufgabe</t>
        </is>
      </c>
      <c r="C18" s="12" t="inlineStr">
        <is>
          <t>Zeitpunkt / Blatt</t>
        </is>
      </c>
    </row>
    <row r="19" ht="44" customHeight="1">
      <c r="A19" s="13" t="inlineStr">
        <is>
          <t>Stufenkoordination</t>
        </is>
      </c>
      <c r="B19" s="10" t="inlineStr">
        <is>
          <t>Halbjahre, Ferien, Sperrzeiträume und die zentralen Nachschreibtermine eintragen; Klassen und Fächer anlegen; Verschiebungen freigeben.</t>
        </is>
      </c>
      <c r="C19" s="10" t="inlineStr">
        <is>
          <t>vor Halbjahresbeginn · Einstellungen</t>
        </is>
      </c>
    </row>
    <row r="20" ht="30" customHeight="1">
      <c r="A20" s="13" t="inlineStr">
        <is>
          <t>Fachschaftsleitung</t>
        </is>
      </c>
      <c r="B20" s="10" t="inlineStr">
        <is>
          <t>Termine der Fachschaft sammeln und melden; Zahl der Arbeiten je Halbjahr gegen die Zählung prüfen.</t>
        </is>
      </c>
      <c r="C20" s="10" t="inlineStr">
        <is>
          <t>vor Halbjahresbeginn · Klassenblatt, Teil C</t>
        </is>
      </c>
    </row>
    <row r="21" ht="44" customHeight="1">
      <c r="A21" s="13" t="inlineStr">
        <is>
          <t>Lehrkraft</t>
        </is>
      </c>
      <c r="B21" s="10" t="inlineStr">
        <is>
          <t>Termine der eigenen Klassenarbeiten eintragen (Datum, Fach, Art, Lehrkraft, Stunde); Meldung in der Spalte „Prüfung“ beachten.</t>
        </is>
      </c>
      <c r="C21" s="10" t="inlineStr">
        <is>
          <t>laufend · Klassenblatt, Teil A</t>
        </is>
      </c>
    </row>
    <row r="22" ht="30" customHeight="1">
      <c r="A22" s="13" t="inlineStr">
        <is>
          <t>Schulleitung</t>
        </is>
      </c>
      <c r="B22" s="10" t="inlineStr">
        <is>
          <t>Kalender einsehen und Häufungen in der Übersicht klären.</t>
        </is>
      </c>
      <c r="C22" s="10" t="inlineStr">
        <is>
          <t>laufend · Übersicht</t>
        </is>
      </c>
    </row>
    <row r="23" ht="30" customHeight="1">
      <c r="A23" s="13" t="inlineStr">
        <is>
          <t>Beispielzeile</t>
        </is>
      </c>
      <c r="B23" s="10" t="inlineStr">
        <is>
          <t>[TT.MM.JJJJ] | [Fach-Kürzel] | Klassenarbeit | [Lehrkraft-Kürzel] | [3./4.] | geplant</t>
        </is>
      </c>
      <c r="C23" s="10" t="inlineStr">
        <is>
          <t>Klassenblatt, Teil A</t>
        </is>
      </c>
    </row>
    <row r="25">
      <c r="A25" s="7" t="inlineStr">
        <is>
          <t>Legende</t>
        </is>
      </c>
      <c r="B25" s="8" t="n"/>
      <c r="C25" s="8" t="n"/>
    </row>
    <row r="26">
      <c r="A26" s="14" t="inlineStr">
        <is>
          <t>Gelb</t>
        </is>
      </c>
      <c r="B26" s="15" t="inlineStr">
        <is>
          <t>Eingabefeld</t>
        </is>
      </c>
      <c r="C26" s="11" t="n"/>
    </row>
    <row r="27">
      <c r="A27" s="16" t="inlineStr">
        <is>
          <t>Grau</t>
        </is>
      </c>
      <c r="B27" s="15" t="inlineStr">
        <is>
          <t>Formel, geschützt</t>
        </is>
      </c>
      <c r="C27" s="11" t="n"/>
    </row>
    <row r="28">
      <c r="A28" s="17" t="inlineStr">
        <is>
          <t>Blau im Raster</t>
        </is>
      </c>
      <c r="B28" s="15" t="inlineStr">
        <is>
          <t>Klassenarbeit (Fach-Kürzel)</t>
        </is>
      </c>
      <c r="C28" s="11" t="n"/>
    </row>
    <row r="29">
      <c r="A29" s="18" t="inlineStr">
        <is>
          <t>Grün im Raster</t>
        </is>
      </c>
      <c r="B29" s="15" t="inlineStr">
        <is>
          <t>Nachschreibtermin (Fach-Kürzel)</t>
        </is>
      </c>
      <c r="C29" s="11" t="n"/>
    </row>
    <row r="30">
      <c r="A30" s="19" t="inlineStr">
        <is>
          <t>Ferien</t>
        </is>
      </c>
      <c r="B30" s="15" t="inlineStr">
        <is>
          <t>Ferien oder Feiertag laut Einstellungen</t>
        </is>
      </c>
      <c r="C30" s="11" t="n"/>
    </row>
    <row r="31">
      <c r="A31" s="19" t="inlineStr">
        <is>
          <t>Sperre</t>
        </is>
      </c>
      <c r="B31" s="15" t="inlineStr">
        <is>
          <t>Sperrzeitraum laut Einstellungen</t>
        </is>
      </c>
      <c r="C31" s="11" t="n"/>
    </row>
    <row r="32">
      <c r="A32" s="18" t="inlineStr">
        <is>
          <t>Nachschr.</t>
        </is>
      </c>
      <c r="B32" s="15" t="inlineStr">
        <is>
          <t>Zentraler Nachschreibtermin laut Einstellungen</t>
        </is>
      </c>
      <c r="C32" s="11" t="n"/>
    </row>
    <row r="33">
      <c r="A33" s="16" t="inlineStr">
        <is>
          <t>+ 1</t>
        </is>
      </c>
      <c r="B33" s="15" t="inlineStr">
        <is>
          <t>Ein weiterer Termin am selben Tag</t>
        </is>
      </c>
      <c r="C33" s="11" t="n"/>
    </row>
    <row r="34">
      <c r="A34" s="20" t="inlineStr">
        <is>
          <t>Rot</t>
        </is>
      </c>
      <c r="B34" s="15" t="inlineStr">
        <is>
          <t>Hinweis in „Prüfung“ oder Überschreitung des eingetragenen Höchstwerts</t>
        </is>
      </c>
      <c r="C34" s="11" t="n"/>
    </row>
    <row r="36" ht="20" customHeight="1">
      <c r="A36" s="21" t="inlineStr">
        <is>
          <t>Prüfhinweis Landesrecht: Höchstzahl der Klassenarbeiten je Tag und je Woche, Zahl und Dauer je Fach sowie Ankündigungsfristen sind landesabhängig geregelt. Dieses Dokument gibt keine Werte vor. Trage die Vorgaben deines Landes in „Einstellungen“ ein; ohne Eintrag erfolgt keine Prüfung. Prüfe die Vorgaben an der Schule.</t>
        </is>
      </c>
      <c r="B36" s="22" t="n"/>
      <c r="C36" s="22" t="n"/>
    </row>
    <row r="37" ht="20" customHeight="1">
      <c r="A37" s="22" t="n"/>
      <c r="B37" s="22" t="n"/>
      <c r="C37" s="22" t="n"/>
    </row>
    <row r="38" ht="20" customHeight="1">
      <c r="A38" s="22" t="n"/>
      <c r="B38" s="22" t="n"/>
      <c r="C38" s="22" t="n"/>
    </row>
    <row r="40">
      <c r="A40" s="7" t="inlineStr">
        <is>
          <t>Pflege</t>
        </is>
      </c>
      <c r="B40" s="8" t="n"/>
      <c r="C40" s="8" t="n"/>
    </row>
    <row r="41" ht="30" customHeight="1">
      <c r="A41" s="15" t="inlineStr">
        <is>
          <t>• Verschiebungen laufen über die Stufenkoordination. Im Klassenblatt den Status auf „verschoben“ setzen und den neuen Termin als neue Zeile eintragen.</t>
        </is>
      </c>
      <c r="B41" s="11" t="n"/>
      <c r="C41" s="11" t="n"/>
    </row>
    <row r="42" ht="30" customHeight="1">
      <c r="A42" s="15" t="inlineStr">
        <is>
          <t>• Ablage in der Fachschaftsablage, pro Schuljahr eine Datei; Jahreszahl im Dateinamen ergänzen.</t>
        </is>
      </c>
      <c r="B42" s="11" t="n"/>
      <c r="C42" s="11" t="n"/>
    </row>
    <row r="43" ht="30" customHeight="1">
      <c r="A43" s="15" t="inlineStr">
        <is>
          <t>• Nach jeder Änderung in „Einstellungen“ rechnen alle Blätter automatisch neu.</t>
        </is>
      </c>
      <c r="B43" s="11" t="n"/>
      <c r="C43" s="11" t="n"/>
    </row>
  </sheetData>
  <sheetProtection selectLockedCells="0" selectUnlockedCells="0" sheet="1" objects="0" insertRows="1" insertHyperlinks="1" autoFilter="1" scenarios="0" formatColumns="0" deleteColumns="1" insertColumns="1" pivotTables="1" deleteRows="1" formatCells="1" formatRows="0" sort="1"/>
  <mergeCells count="19">
    <mergeCell ref="A41:C41"/>
    <mergeCell ref="B31:C31"/>
    <mergeCell ref="B27:C27"/>
    <mergeCell ref="B12:C12"/>
    <mergeCell ref="A42:C42"/>
    <mergeCell ref="B14:C14"/>
    <mergeCell ref="A4:C4"/>
    <mergeCell ref="A43:C43"/>
    <mergeCell ref="B13:C13"/>
    <mergeCell ref="B29:C29"/>
    <mergeCell ref="B34:C34"/>
    <mergeCell ref="B28:C28"/>
    <mergeCell ref="A6:C9"/>
    <mergeCell ref="B30:C30"/>
    <mergeCell ref="B15:C15"/>
    <mergeCell ref="B33:C33"/>
    <mergeCell ref="A36:C38"/>
    <mergeCell ref="B32:C32"/>
    <mergeCell ref="B26:C26"/>
  </mergeCells>
  <pageMargins left="0.6" right="0.6" top="0.9" bottom="0.8" header="0.5" footer="0.5"/>
  <pageSetup orientation="landscape" paperSize="9" fitToHeight="0" fitToWidth="1"/>
  <headerFooter>
    <oddHeader>&amp;L&amp;8 LSP-02_05-006 · Klassenarbeits-Kalender&amp;R&amp;8 &amp;A</oddHeader>
    <oddFooter>&amp;L&amp;8 LSP-02_05-006c-Klassenarbeits-Kalender.xlsx&amp;C&amp;8 Stand 10-2026&amp;R&amp;8 Seite &amp;P von &amp;N</oddFooter>
    <evenHeader/>
    <evenFooter/>
    <firstHeader/>
    <firstFooter/>
  </headerFooter>
</worksheet>
</file>

<file path=xl/worksheets/sheet2.xml><?xml version="1.0" encoding="utf-8"?>
<worksheet xmlns="http://schemas.openxmlformats.org/spreadsheetml/2006/main">
  <sheetPr>
    <tabColor rgb="002BA476"/>
    <outlinePr summaryBelow="1" summaryRight="1"/>
    <pageSetUpPr fitToPage="1"/>
  </sheetPr>
  <dimension ref="A1:D68"/>
  <sheetViews>
    <sheetView showGridLines="0" workbookViewId="0">
      <selection activeCell="A1" sqref="A1"/>
    </sheetView>
  </sheetViews>
  <sheetFormatPr baseColWidth="8" defaultRowHeight="15"/>
  <cols>
    <col width="24" customWidth="1" min="1" max="1"/>
    <col width="28" customWidth="1" min="2" max="2"/>
    <col width="34" customWidth="1" min="3" max="3"/>
    <col width="14" customWidth="1" min="4" max="4"/>
  </cols>
  <sheetData>
    <row r="1">
      <c r="A1" s="23" t="inlineStr">
        <is>
          <t>Einstellungen (einmal je Schuljahr)</t>
        </is>
      </c>
      <c r="B1" s="24" t="n"/>
      <c r="C1" s="24" t="n"/>
      <c r="D1" s="24" t="n"/>
    </row>
    <row r="2">
      <c r="A2" s="16" t="inlineStr">
        <is>
          <t>Schule</t>
        </is>
      </c>
      <c r="B2" s="25" t="n"/>
      <c r="C2" s="26" t="n"/>
      <c r="D2" s="26" t="n"/>
    </row>
    <row r="3">
      <c r="A3" s="16" t="inlineStr">
        <is>
          <t>Schuljahr</t>
        </is>
      </c>
      <c r="B3" s="25" t="n"/>
      <c r="C3" s="26" t="n"/>
      <c r="D3" s="26" t="n"/>
    </row>
    <row r="5">
      <c r="A5" s="12" t="inlineStr">
        <is>
          <t>Halbjahr</t>
        </is>
      </c>
      <c r="B5" s="12" t="inlineStr">
        <is>
          <t>Beginn</t>
        </is>
      </c>
      <c r="C5" s="12" t="inlineStr">
        <is>
          <t>Ende</t>
        </is>
      </c>
    </row>
    <row r="6">
      <c r="A6" s="16" t="inlineStr">
        <is>
          <t>1. Halbjahr</t>
        </is>
      </c>
      <c r="B6" s="27" t="n"/>
      <c r="C6" s="27" t="n"/>
    </row>
    <row r="7">
      <c r="A7" s="16" t="inlineStr">
        <is>
          <t>2. Halbjahr</t>
        </is>
      </c>
      <c r="B7" s="27" t="n"/>
      <c r="C7" s="27" t="n"/>
    </row>
    <row r="9">
      <c r="A9" s="28" t="inlineStr">
        <is>
          <t>Höchstwerte (Landesvorgabe; leer lassen = keine Prüfung)</t>
        </is>
      </c>
      <c r="B9" s="29" t="n"/>
      <c r="C9" s="29" t="n"/>
      <c r="D9" s="29" t="n"/>
    </row>
    <row r="10">
      <c r="A10" s="16" t="inlineStr">
        <is>
          <t>Klassenarbeiten je Tag</t>
        </is>
      </c>
      <c r="B10" s="30" t="n"/>
      <c r="C10" s="31" t="inlineStr">
        <is>
          <t>[Land – Prüfhinweis] Wert aus der Vorgabe deines Landes.</t>
        </is>
      </c>
    </row>
    <row r="11">
      <c r="A11" s="16" t="inlineStr">
        <is>
          <t>Klassenarbeiten je Woche</t>
        </is>
      </c>
      <c r="B11" s="30" t="n"/>
    </row>
    <row r="14">
      <c r="A14" s="7" t="inlineStr">
        <is>
          <t>Klassen</t>
        </is>
      </c>
      <c r="B14" s="8" t="n"/>
      <c r="C14" s="8" t="n"/>
      <c r="D14" s="8" t="n"/>
    </row>
    <row r="15">
      <c r="A15" s="12" t="inlineStr">
        <is>
          <t>Nr.</t>
        </is>
      </c>
      <c r="B15" s="12" t="inlineStr">
        <is>
          <t>Klassenname (= Name des Blatt-Reiters)</t>
        </is>
      </c>
    </row>
    <row r="16">
      <c r="A16" s="32" t="n">
        <v>1</v>
      </c>
      <c r="B16" s="33" t="inlineStr">
        <is>
          <t>Klasse A</t>
        </is>
      </c>
    </row>
    <row r="17">
      <c r="A17" s="32" t="n">
        <v>2</v>
      </c>
      <c r="B17" s="33" t="inlineStr">
        <is>
          <t>Klasse B</t>
        </is>
      </c>
    </row>
    <row r="18">
      <c r="A18" s="32" t="n">
        <v>3</v>
      </c>
      <c r="B18" s="33" t="inlineStr">
        <is>
          <t>Klasse C</t>
        </is>
      </c>
    </row>
    <row r="19">
      <c r="A19" s="32" t="n">
        <v>4</v>
      </c>
      <c r="B19" s="33" t="inlineStr">
        <is>
          <t>Klasse D</t>
        </is>
      </c>
    </row>
    <row r="21">
      <c r="A21" s="7" t="inlineStr">
        <is>
          <t>Ferien und Feiertage</t>
        </is>
      </c>
      <c r="B21" s="8" t="n"/>
      <c r="C21" s="8" t="n"/>
      <c r="D21" s="8" t="n"/>
    </row>
    <row r="22">
      <c r="A22" s="12" t="inlineStr">
        <is>
          <t>Von</t>
        </is>
      </c>
      <c r="B22" s="12" t="inlineStr">
        <is>
          <t>Bis</t>
        </is>
      </c>
      <c r="C22" s="12" t="inlineStr">
        <is>
          <t>Bezeichnung</t>
        </is>
      </c>
    </row>
    <row r="23">
      <c r="A23" s="27" t="n"/>
      <c r="B23" s="27" t="n"/>
      <c r="C23" s="33" t="n"/>
    </row>
    <row r="24">
      <c r="A24" s="27" t="n"/>
      <c r="B24" s="27" t="n"/>
      <c r="C24" s="33" t="n"/>
    </row>
    <row r="25">
      <c r="A25" s="27" t="n"/>
      <c r="B25" s="27" t="n"/>
      <c r="C25" s="33" t="n"/>
    </row>
    <row r="26">
      <c r="A26" s="27" t="n"/>
      <c r="B26" s="27" t="n"/>
      <c r="C26" s="33" t="n"/>
    </row>
    <row r="27">
      <c r="A27" s="27" t="n"/>
      <c r="B27" s="27" t="n"/>
      <c r="C27" s="33" t="n"/>
    </row>
    <row r="28">
      <c r="A28" s="27" t="n"/>
      <c r="B28" s="27" t="n"/>
      <c r="C28" s="33" t="n"/>
    </row>
    <row r="29">
      <c r="A29" s="27" t="n"/>
      <c r="B29" s="27" t="n"/>
      <c r="C29" s="33" t="n"/>
    </row>
    <row r="30">
      <c r="A30" s="27" t="n"/>
      <c r="B30" s="27" t="n"/>
      <c r="C30" s="33" t="n"/>
    </row>
    <row r="31">
      <c r="A31" s="27" t="n"/>
      <c r="B31" s="27" t="n"/>
      <c r="C31" s="33" t="n"/>
    </row>
    <row r="32">
      <c r="A32" s="27" t="n"/>
      <c r="B32" s="27" t="n"/>
      <c r="C32" s="33" t="n"/>
    </row>
    <row r="33">
      <c r="A33" s="27" t="n"/>
      <c r="B33" s="27" t="n"/>
      <c r="C33" s="33" t="n"/>
    </row>
    <row r="34">
      <c r="A34" s="27" t="n"/>
      <c r="B34" s="27" t="n"/>
      <c r="C34" s="33" t="n"/>
    </row>
    <row r="36">
      <c r="A36" s="7" t="inlineStr">
        <is>
          <t>Sperrzeiträume (z. B. Prüfungskorridor)</t>
        </is>
      </c>
      <c r="B36" s="8" t="n"/>
      <c r="C36" s="8" t="n"/>
      <c r="D36" s="8" t="n"/>
    </row>
    <row r="37">
      <c r="A37" s="12" t="inlineStr">
        <is>
          <t>Von</t>
        </is>
      </c>
      <c r="B37" s="12" t="inlineStr">
        <is>
          <t>Bis</t>
        </is>
      </c>
      <c r="C37" s="12" t="inlineStr">
        <is>
          <t>Grund</t>
        </is>
      </c>
    </row>
    <row r="38">
      <c r="A38" s="27" t="n"/>
      <c r="B38" s="27" t="n"/>
      <c r="C38" s="33" t="n"/>
    </row>
    <row r="39">
      <c r="A39" s="27" t="n"/>
      <c r="B39" s="27" t="n"/>
      <c r="C39" s="33" t="n"/>
    </row>
    <row r="40">
      <c r="A40" s="27" t="n"/>
      <c r="B40" s="27" t="n"/>
      <c r="C40" s="33" t="n"/>
    </row>
    <row r="41">
      <c r="A41" s="27" t="n"/>
      <c r="B41" s="27" t="n"/>
      <c r="C41" s="33" t="n"/>
    </row>
    <row r="42">
      <c r="A42" s="27" t="n"/>
      <c r="B42" s="27" t="n"/>
      <c r="C42" s="33" t="n"/>
    </row>
    <row r="43">
      <c r="A43" s="27" t="n"/>
      <c r="B43" s="27" t="n"/>
      <c r="C43" s="33" t="n"/>
    </row>
    <row r="45">
      <c r="A45" s="7" t="inlineStr">
        <is>
          <t>Zentrale Nachschreibtermine</t>
        </is>
      </c>
      <c r="B45" s="8" t="n"/>
      <c r="C45" s="8" t="n"/>
      <c r="D45" s="8" t="n"/>
    </row>
    <row r="46">
      <c r="A46" s="12" t="inlineStr">
        <is>
          <t>Datum</t>
        </is>
      </c>
      <c r="B46" s="12" t="inlineStr">
        <is>
          <t>Uhrzeit</t>
        </is>
      </c>
      <c r="C46" s="12" t="inlineStr">
        <is>
          <t>Bemerkung</t>
        </is>
      </c>
    </row>
    <row r="47">
      <c r="A47" s="27" t="n"/>
      <c r="B47" s="34" t="n"/>
      <c r="C47" s="33" t="n"/>
    </row>
    <row r="48">
      <c r="A48" s="27" t="n"/>
      <c r="B48" s="34" t="n"/>
      <c r="C48" s="33" t="n"/>
    </row>
    <row r="49">
      <c r="A49" s="27" t="n"/>
      <c r="B49" s="34" t="n"/>
      <c r="C49" s="33" t="n"/>
    </row>
    <row r="50">
      <c r="A50" s="27" t="n"/>
      <c r="B50" s="34" t="n"/>
      <c r="C50" s="33" t="n"/>
    </row>
    <row r="52">
      <c r="A52" s="7" t="inlineStr">
        <is>
          <t>Fächer</t>
        </is>
      </c>
      <c r="B52" s="8" t="n"/>
      <c r="C52" s="8" t="n"/>
      <c r="D52" s="8" t="n"/>
    </row>
    <row r="53" ht="28" customHeight="1">
      <c r="A53" s="12" t="inlineStr">
        <is>
          <t>Kürzel</t>
        </is>
      </c>
      <c r="B53" s="12" t="inlineStr">
        <is>
          <t>Fach</t>
        </is>
      </c>
      <c r="C53" s="12" t="inlineStr">
        <is>
          <t>Vorgabe Arbeiten je Halbjahr (optional)</t>
        </is>
      </c>
    </row>
    <row r="54">
      <c r="A54" s="30" t="n"/>
      <c r="B54" s="33" t="n"/>
      <c r="C54" s="30" t="n"/>
    </row>
    <row r="55">
      <c r="A55" s="30" t="n"/>
      <c r="B55" s="33" t="n"/>
      <c r="C55" s="30" t="n"/>
    </row>
    <row r="56">
      <c r="A56" s="30" t="n"/>
      <c r="B56" s="33" t="n"/>
      <c r="C56" s="30" t="n"/>
    </row>
    <row r="57">
      <c r="A57" s="30" t="n"/>
      <c r="B57" s="33" t="n"/>
      <c r="C57" s="30" t="n"/>
    </row>
    <row r="58">
      <c r="A58" s="30" t="n"/>
      <c r="B58" s="33" t="n"/>
      <c r="C58" s="30" t="n"/>
    </row>
    <row r="59">
      <c r="A59" s="30" t="n"/>
      <c r="B59" s="33" t="n"/>
      <c r="C59" s="30" t="n"/>
    </row>
    <row r="60">
      <c r="A60" s="30" t="n"/>
      <c r="B60" s="33" t="n"/>
      <c r="C60" s="30" t="n"/>
    </row>
    <row r="61">
      <c r="A61" s="30" t="n"/>
      <c r="B61" s="33" t="n"/>
      <c r="C61" s="30" t="n"/>
    </row>
    <row r="62">
      <c r="A62" s="30" t="n"/>
      <c r="B62" s="33" t="n"/>
      <c r="C62" s="30" t="n"/>
    </row>
    <row r="63">
      <c r="A63" s="30" t="n"/>
      <c r="B63" s="33" t="n"/>
      <c r="C63" s="30" t="n"/>
    </row>
    <row r="64">
      <c r="A64" s="30" t="n"/>
      <c r="B64" s="33" t="n"/>
      <c r="C64" s="30" t="n"/>
    </row>
    <row r="65">
      <c r="A65" s="30" t="n"/>
      <c r="B65" s="33" t="n"/>
      <c r="C65" s="30" t="n"/>
    </row>
    <row r="66">
      <c r="A66" s="30" t="n"/>
      <c r="B66" s="33" t="n"/>
      <c r="C66" s="30" t="n"/>
    </row>
    <row r="67">
      <c r="A67" s="30" t="n"/>
      <c r="B67" s="33" t="n"/>
      <c r="C67" s="30" t="n"/>
    </row>
    <row r="68">
      <c r="A68" s="30" t="n"/>
      <c r="B68" s="33" t="n"/>
      <c r="C68" s="30" t="n"/>
    </row>
  </sheetData>
  <sheetProtection selectLockedCells="0" selectUnlockedCells="0" sheet="1" objects="0" insertRows="1" insertHyperlinks="1" autoFilter="1" scenarios="0" formatColumns="0" deleteColumns="1" insertColumns="1" pivotTables="1" deleteRows="1" formatCells="1" formatRows="0" sort="1"/>
  <mergeCells count="3">
    <mergeCell ref="C10:D11"/>
    <mergeCell ref="B3:D3"/>
    <mergeCell ref="B2:D2"/>
  </mergeCells>
  <dataValidations count="6">
    <dataValidation sqref="B6:C7" showDropDown="0" showInputMessage="0" showErrorMessage="1" allowBlank="1" errorTitle="Datum" error="Bitte ein gültiges Datum eingeben (TT.MM.JJJJ)." type="date" operator="between">
      <formula1>36526</formula1>
      <formula2>73415</formula2>
    </dataValidation>
    <dataValidation sqref="B10:B11" showDropDown="0" showInputMessage="0" showErrorMessage="1" allowBlank="1" error="Ganze Zahl von 1 bis 20 oder leer." type="whole" operator="between">
      <formula1>1</formula1>
      <formula2>20</formula2>
    </dataValidation>
    <dataValidation sqref="A23:B34" showDropDown="0" showInputMessage="0" showErrorMessage="1" allowBlank="1" errorTitle="Datum" error="Bitte ein gültiges Datum eingeben (TT.MM.JJJJ)." type="date" operator="between">
      <formula1>36526</formula1>
      <formula2>73415</formula2>
    </dataValidation>
    <dataValidation sqref="A38:B43" showDropDown="0" showInputMessage="0" showErrorMessage="1" allowBlank="1" errorTitle="Datum" error="Bitte ein gültiges Datum eingeben (TT.MM.JJJJ)." type="date" operator="between">
      <formula1>36526</formula1>
      <formula2>73415</formula2>
    </dataValidation>
    <dataValidation sqref="A47:A50" showDropDown="0" showInputMessage="0" showErrorMessage="1" allowBlank="1" errorTitle="Datum" error="Bitte ein gültiges Datum eingeben (TT.MM.JJJJ)." type="date" operator="between">
      <formula1>36526</formula1>
      <formula2>73415</formula2>
    </dataValidation>
    <dataValidation sqref="C54:C68" showDropDown="0" showInputMessage="0" showErrorMessage="1" allowBlank="1" error="Ganze Zahl oder leer." type="whole" operator="between">
      <formula1>0</formula1>
      <formula2>20</formula2>
    </dataValidation>
  </dataValidations>
  <pageMargins left="0.6" right="0.6" top="0.9" bottom="0.8" header="0.5" footer="0.5"/>
  <pageSetup orientation="landscape" paperSize="9" fitToHeight="0" fitToWidth="1"/>
  <headerFooter>
    <oddHeader>&amp;L&amp;8 LSP-02_05-006 · Klassenarbeits-Kalender&amp;R&amp;8 &amp;A</oddHeader>
    <oddFooter>&amp;L&amp;8 LSP-02_05-006c-Klassenarbeits-Kalender.xlsx&amp;C&amp;8 Stand 10-2026&amp;R&amp;8 Seite &amp;P von &amp;N</oddFooter>
    <evenHeader/>
    <evenFooter/>
    <firstHeader/>
    <firstFooter/>
  </headerFooter>
</worksheet>
</file>

<file path=xl/worksheets/sheet3.xml><?xml version="1.0" encoding="utf-8"?>
<worksheet xmlns="http://schemas.openxmlformats.org/spreadsheetml/2006/main">
  <sheetPr>
    <tabColor rgb="005D7DBE"/>
    <outlinePr summaryBelow="1" summaryRight="1"/>
    <pageSetUpPr fitToPage="1"/>
  </sheetPr>
  <dimension ref="A1:H57"/>
  <sheetViews>
    <sheetView showGridLines="0" workbookViewId="0">
      <pane ySplit="5" topLeftCell="A6" activePane="bottomLeft" state="frozen"/>
      <selection pane="bottomLeft" activeCell="A1" sqref="A1"/>
    </sheetView>
  </sheetViews>
  <sheetFormatPr baseColWidth="8" defaultRowHeight="15"/>
  <cols>
    <col width="14" customWidth="1" min="1" max="1"/>
    <col width="7" customWidth="1" min="2" max="2"/>
    <col width="16" customWidth="1" min="3" max="3"/>
    <col width="16" customWidth="1" min="4" max="4"/>
    <col width="16" customWidth="1" min="5" max="5"/>
    <col width="16" customWidth="1" min="6" max="6"/>
    <col width="12" customWidth="1" min="7" max="7"/>
    <col width="18" customWidth="1" min="8" max="8"/>
  </cols>
  <sheetData>
    <row r="1" ht="26" customHeight="1">
      <c r="A1" s="35" t="inlineStr">
        <is>
          <t>Übersicht – Klassenarbeiten je Woche und Klasse</t>
        </is>
      </c>
      <c r="B1" s="36" t="n"/>
      <c r="C1" s="36" t="n"/>
      <c r="D1" s="36" t="n"/>
      <c r="E1" s="36" t="n"/>
      <c r="F1" s="36" t="n"/>
      <c r="G1" s="36" t="n"/>
      <c r="H1" s="36" t="n"/>
    </row>
    <row r="2">
      <c r="A2" s="37">
        <f>IF(Einstellungen!$B$2="","[Schule]",Einstellungen!$B$2)&amp;" · Schuljahr "&amp;IF(Einstellungen!$B$3="","[JJJJ/JJ]",Einstellungen!$B$3)</f>
        <v/>
      </c>
    </row>
    <row r="3">
      <c r="A3" s="38" t="inlineStr">
        <is>
          <t>Gezählt werden Klassenarbeiten. Die Klassenblätter müssen so heißen wie in „Einstellungen“; fehlt ein Blatt, bleibt die Spalte leer.</t>
        </is>
      </c>
    </row>
    <row r="5">
      <c r="A5" s="12" t="inlineStr">
        <is>
          <t>Wochenbeginn</t>
        </is>
      </c>
      <c r="B5" s="12" t="inlineStr">
        <is>
          <t>KW</t>
        </is>
      </c>
      <c r="C5" s="39">
        <f>IF(Einstellungen!$B$16="","",Einstellungen!$B$16)</f>
        <v/>
      </c>
      <c r="D5" s="39">
        <f>IF(Einstellungen!$B$17="","",Einstellungen!$B$17)</f>
        <v/>
      </c>
      <c r="E5" s="39">
        <f>IF(Einstellungen!$B$18="","",Einstellungen!$B$18)</f>
        <v/>
      </c>
      <c r="F5" s="39">
        <f>IF(Einstellungen!$B$19="","",Einstellungen!$B$19)</f>
        <v/>
      </c>
      <c r="G5" s="12" t="inlineStr">
        <is>
          <t>Summe</t>
        </is>
      </c>
      <c r="H5" s="12" t="inlineStr">
        <is>
          <t>Hinweis</t>
        </is>
      </c>
    </row>
    <row r="6">
      <c r="A6" s="40">
        <f>IF(Einstellungen!$B$6="","",Einstellungen!$B$6-WEEKDAY(Einstellungen!$B$6,2)+1)</f>
        <v/>
      </c>
      <c r="B6" s="32">
        <f>IF(A6="","",WEEKNUM(A6,21))</f>
        <v/>
      </c>
      <c r="C6" s="41">
        <f>IF(OR(C$5="",$A6=""),"",IFERROR(COUNTIFS(INDIRECT("'"&amp;C$5&amp;"'!$I$8:$I$67"),$A6,INDIRECT("'"&amp;C$5&amp;"'!$D$8:$D$67"),"Klassenarbeit"),""))</f>
        <v/>
      </c>
      <c r="D6" s="41">
        <f>IF(OR(D$5="",$A6=""),"",IFERROR(COUNTIFS(INDIRECT("'"&amp;D$5&amp;"'!$I$8:$I$67"),$A6,INDIRECT("'"&amp;D$5&amp;"'!$D$8:$D$67"),"Klassenarbeit"),""))</f>
        <v/>
      </c>
      <c r="E6" s="41">
        <f>IF(OR(E$5="",$A6=""),"",IFERROR(COUNTIFS(INDIRECT("'"&amp;E$5&amp;"'!$I$8:$I$67"),$A6,INDIRECT("'"&amp;E$5&amp;"'!$D$8:$D$67"),"Klassenarbeit"),""))</f>
        <v/>
      </c>
      <c r="F6" s="41">
        <f>IF(OR(F$5="",$A6=""),"",IFERROR(COUNTIFS(INDIRECT("'"&amp;F$5&amp;"'!$I$8:$I$67"),$A6,INDIRECT("'"&amp;F$5&amp;"'!$D$8:$D$67"),"Klassenarbeit"),""))</f>
        <v/>
      </c>
      <c r="G6" s="41">
        <f>IF($A6="","",SUM(C6:F6))</f>
        <v/>
      </c>
      <c r="H6" s="32">
        <f>IF($A6="","",IF(AND(COUNTIFS(Einstellungen!$A$23:$A$34,"&lt;="&amp;$A6,Einstellungen!$B$23:$B$34,"&gt;="&amp;$A6)&gt;0,COUNTIFS(Einstellungen!$A$23:$A$34,"&lt;="&amp;($A6+4),Einstellungen!$B$23:$B$34,"&gt;="&amp;($A6+4))&gt;0),"Ferien",IF(AND(COUNTIFS(Einstellungen!$A$38:$A$43,"&lt;="&amp;$A6,Einstellungen!$B$38:$B$43,"&gt;="&amp;$A6)&gt;0,COUNTIFS(Einstellungen!$A$38:$A$43,"&lt;="&amp;($A6+4),Einstellungen!$B$38:$B$43,"&gt;="&amp;($A6+4))&gt;0),"Sperrzeit","")))</f>
        <v/>
      </c>
    </row>
    <row r="7">
      <c r="A7" s="40">
        <f>IF(A6="","",IF(A6+7&gt;Einstellungen!$C$7,"",A6+7))</f>
        <v/>
      </c>
      <c r="B7" s="32">
        <f>IF(A7="","",WEEKNUM(A7,21))</f>
        <v/>
      </c>
      <c r="C7" s="41">
        <f>IF(OR(C$5="",$A7=""),"",IFERROR(COUNTIFS(INDIRECT("'"&amp;C$5&amp;"'!$I$8:$I$67"),$A7,INDIRECT("'"&amp;C$5&amp;"'!$D$8:$D$67"),"Klassenarbeit"),""))</f>
        <v/>
      </c>
      <c r="D7" s="41">
        <f>IF(OR(D$5="",$A7=""),"",IFERROR(COUNTIFS(INDIRECT("'"&amp;D$5&amp;"'!$I$8:$I$67"),$A7,INDIRECT("'"&amp;D$5&amp;"'!$D$8:$D$67"),"Klassenarbeit"),""))</f>
        <v/>
      </c>
      <c r="E7" s="41">
        <f>IF(OR(E$5="",$A7=""),"",IFERROR(COUNTIFS(INDIRECT("'"&amp;E$5&amp;"'!$I$8:$I$67"),$A7,INDIRECT("'"&amp;E$5&amp;"'!$D$8:$D$67"),"Klassenarbeit"),""))</f>
        <v/>
      </c>
      <c r="F7" s="41">
        <f>IF(OR(F$5="",$A7=""),"",IFERROR(COUNTIFS(INDIRECT("'"&amp;F$5&amp;"'!$I$8:$I$67"),$A7,INDIRECT("'"&amp;F$5&amp;"'!$D$8:$D$67"),"Klassenarbeit"),""))</f>
        <v/>
      </c>
      <c r="G7" s="41">
        <f>IF($A7="","",SUM(C7:F7))</f>
        <v/>
      </c>
      <c r="H7" s="32">
        <f>IF($A7="","",IF(AND(COUNTIFS(Einstellungen!$A$23:$A$34,"&lt;="&amp;$A7,Einstellungen!$B$23:$B$34,"&gt;="&amp;$A7)&gt;0,COUNTIFS(Einstellungen!$A$23:$A$34,"&lt;="&amp;($A7+4),Einstellungen!$B$23:$B$34,"&gt;="&amp;($A7+4))&gt;0),"Ferien",IF(AND(COUNTIFS(Einstellungen!$A$38:$A$43,"&lt;="&amp;$A7,Einstellungen!$B$38:$B$43,"&gt;="&amp;$A7)&gt;0,COUNTIFS(Einstellungen!$A$38:$A$43,"&lt;="&amp;($A7+4),Einstellungen!$B$38:$B$43,"&gt;="&amp;($A7+4))&gt;0),"Sperrzeit","")))</f>
        <v/>
      </c>
    </row>
    <row r="8">
      <c r="A8" s="40">
        <f>IF(A7="","",IF(A7+7&gt;Einstellungen!$C$7,"",A7+7))</f>
        <v/>
      </c>
      <c r="B8" s="32">
        <f>IF(A8="","",WEEKNUM(A8,21))</f>
        <v/>
      </c>
      <c r="C8" s="41">
        <f>IF(OR(C$5="",$A8=""),"",IFERROR(COUNTIFS(INDIRECT("'"&amp;C$5&amp;"'!$I$8:$I$67"),$A8,INDIRECT("'"&amp;C$5&amp;"'!$D$8:$D$67"),"Klassenarbeit"),""))</f>
        <v/>
      </c>
      <c r="D8" s="41">
        <f>IF(OR(D$5="",$A8=""),"",IFERROR(COUNTIFS(INDIRECT("'"&amp;D$5&amp;"'!$I$8:$I$67"),$A8,INDIRECT("'"&amp;D$5&amp;"'!$D$8:$D$67"),"Klassenarbeit"),""))</f>
        <v/>
      </c>
      <c r="E8" s="41">
        <f>IF(OR(E$5="",$A8=""),"",IFERROR(COUNTIFS(INDIRECT("'"&amp;E$5&amp;"'!$I$8:$I$67"),$A8,INDIRECT("'"&amp;E$5&amp;"'!$D$8:$D$67"),"Klassenarbeit"),""))</f>
        <v/>
      </c>
      <c r="F8" s="41">
        <f>IF(OR(F$5="",$A8=""),"",IFERROR(COUNTIFS(INDIRECT("'"&amp;F$5&amp;"'!$I$8:$I$67"),$A8,INDIRECT("'"&amp;F$5&amp;"'!$D$8:$D$67"),"Klassenarbeit"),""))</f>
        <v/>
      </c>
      <c r="G8" s="41">
        <f>IF($A8="","",SUM(C8:F8))</f>
        <v/>
      </c>
      <c r="H8" s="32">
        <f>IF($A8="","",IF(AND(COUNTIFS(Einstellungen!$A$23:$A$34,"&lt;="&amp;$A8,Einstellungen!$B$23:$B$34,"&gt;="&amp;$A8)&gt;0,COUNTIFS(Einstellungen!$A$23:$A$34,"&lt;="&amp;($A8+4),Einstellungen!$B$23:$B$34,"&gt;="&amp;($A8+4))&gt;0),"Ferien",IF(AND(COUNTIFS(Einstellungen!$A$38:$A$43,"&lt;="&amp;$A8,Einstellungen!$B$38:$B$43,"&gt;="&amp;$A8)&gt;0,COUNTIFS(Einstellungen!$A$38:$A$43,"&lt;="&amp;($A8+4),Einstellungen!$B$38:$B$43,"&gt;="&amp;($A8+4))&gt;0),"Sperrzeit","")))</f>
        <v/>
      </c>
    </row>
    <row r="9">
      <c r="A9" s="40">
        <f>IF(A8="","",IF(A8+7&gt;Einstellungen!$C$7,"",A8+7))</f>
        <v/>
      </c>
      <c r="B9" s="32">
        <f>IF(A9="","",WEEKNUM(A9,21))</f>
        <v/>
      </c>
      <c r="C9" s="41">
        <f>IF(OR(C$5="",$A9=""),"",IFERROR(COUNTIFS(INDIRECT("'"&amp;C$5&amp;"'!$I$8:$I$67"),$A9,INDIRECT("'"&amp;C$5&amp;"'!$D$8:$D$67"),"Klassenarbeit"),""))</f>
        <v/>
      </c>
      <c r="D9" s="41">
        <f>IF(OR(D$5="",$A9=""),"",IFERROR(COUNTIFS(INDIRECT("'"&amp;D$5&amp;"'!$I$8:$I$67"),$A9,INDIRECT("'"&amp;D$5&amp;"'!$D$8:$D$67"),"Klassenarbeit"),""))</f>
        <v/>
      </c>
      <c r="E9" s="41">
        <f>IF(OR(E$5="",$A9=""),"",IFERROR(COUNTIFS(INDIRECT("'"&amp;E$5&amp;"'!$I$8:$I$67"),$A9,INDIRECT("'"&amp;E$5&amp;"'!$D$8:$D$67"),"Klassenarbeit"),""))</f>
        <v/>
      </c>
      <c r="F9" s="41">
        <f>IF(OR(F$5="",$A9=""),"",IFERROR(COUNTIFS(INDIRECT("'"&amp;F$5&amp;"'!$I$8:$I$67"),$A9,INDIRECT("'"&amp;F$5&amp;"'!$D$8:$D$67"),"Klassenarbeit"),""))</f>
        <v/>
      </c>
      <c r="G9" s="41">
        <f>IF($A9="","",SUM(C9:F9))</f>
        <v/>
      </c>
      <c r="H9" s="32">
        <f>IF($A9="","",IF(AND(COUNTIFS(Einstellungen!$A$23:$A$34,"&lt;="&amp;$A9,Einstellungen!$B$23:$B$34,"&gt;="&amp;$A9)&gt;0,COUNTIFS(Einstellungen!$A$23:$A$34,"&lt;="&amp;($A9+4),Einstellungen!$B$23:$B$34,"&gt;="&amp;($A9+4))&gt;0),"Ferien",IF(AND(COUNTIFS(Einstellungen!$A$38:$A$43,"&lt;="&amp;$A9,Einstellungen!$B$38:$B$43,"&gt;="&amp;$A9)&gt;0,COUNTIFS(Einstellungen!$A$38:$A$43,"&lt;="&amp;($A9+4),Einstellungen!$B$38:$B$43,"&gt;="&amp;($A9+4))&gt;0),"Sperrzeit","")))</f>
        <v/>
      </c>
    </row>
    <row r="10">
      <c r="A10" s="40">
        <f>IF(A9="","",IF(A9+7&gt;Einstellungen!$C$7,"",A9+7))</f>
        <v/>
      </c>
      <c r="B10" s="32">
        <f>IF(A10="","",WEEKNUM(A10,21))</f>
        <v/>
      </c>
      <c r="C10" s="41">
        <f>IF(OR(C$5="",$A10=""),"",IFERROR(COUNTIFS(INDIRECT("'"&amp;C$5&amp;"'!$I$8:$I$67"),$A10,INDIRECT("'"&amp;C$5&amp;"'!$D$8:$D$67"),"Klassenarbeit"),""))</f>
        <v/>
      </c>
      <c r="D10" s="41">
        <f>IF(OR(D$5="",$A10=""),"",IFERROR(COUNTIFS(INDIRECT("'"&amp;D$5&amp;"'!$I$8:$I$67"),$A10,INDIRECT("'"&amp;D$5&amp;"'!$D$8:$D$67"),"Klassenarbeit"),""))</f>
        <v/>
      </c>
      <c r="E10" s="41">
        <f>IF(OR(E$5="",$A10=""),"",IFERROR(COUNTIFS(INDIRECT("'"&amp;E$5&amp;"'!$I$8:$I$67"),$A10,INDIRECT("'"&amp;E$5&amp;"'!$D$8:$D$67"),"Klassenarbeit"),""))</f>
        <v/>
      </c>
      <c r="F10" s="41">
        <f>IF(OR(F$5="",$A10=""),"",IFERROR(COUNTIFS(INDIRECT("'"&amp;F$5&amp;"'!$I$8:$I$67"),$A10,INDIRECT("'"&amp;F$5&amp;"'!$D$8:$D$67"),"Klassenarbeit"),""))</f>
        <v/>
      </c>
      <c r="G10" s="41">
        <f>IF($A10="","",SUM(C10:F10))</f>
        <v/>
      </c>
      <c r="H10" s="32">
        <f>IF($A10="","",IF(AND(COUNTIFS(Einstellungen!$A$23:$A$34,"&lt;="&amp;$A10,Einstellungen!$B$23:$B$34,"&gt;="&amp;$A10)&gt;0,COUNTIFS(Einstellungen!$A$23:$A$34,"&lt;="&amp;($A10+4),Einstellungen!$B$23:$B$34,"&gt;="&amp;($A10+4))&gt;0),"Ferien",IF(AND(COUNTIFS(Einstellungen!$A$38:$A$43,"&lt;="&amp;$A10,Einstellungen!$B$38:$B$43,"&gt;="&amp;$A10)&gt;0,COUNTIFS(Einstellungen!$A$38:$A$43,"&lt;="&amp;($A10+4),Einstellungen!$B$38:$B$43,"&gt;="&amp;($A10+4))&gt;0),"Sperrzeit","")))</f>
        <v/>
      </c>
    </row>
    <row r="11">
      <c r="A11" s="40">
        <f>IF(A10="","",IF(A10+7&gt;Einstellungen!$C$7,"",A10+7))</f>
        <v/>
      </c>
      <c r="B11" s="32">
        <f>IF(A11="","",WEEKNUM(A11,21))</f>
        <v/>
      </c>
      <c r="C11" s="41">
        <f>IF(OR(C$5="",$A11=""),"",IFERROR(COUNTIFS(INDIRECT("'"&amp;C$5&amp;"'!$I$8:$I$67"),$A11,INDIRECT("'"&amp;C$5&amp;"'!$D$8:$D$67"),"Klassenarbeit"),""))</f>
        <v/>
      </c>
      <c r="D11" s="41">
        <f>IF(OR(D$5="",$A11=""),"",IFERROR(COUNTIFS(INDIRECT("'"&amp;D$5&amp;"'!$I$8:$I$67"),$A11,INDIRECT("'"&amp;D$5&amp;"'!$D$8:$D$67"),"Klassenarbeit"),""))</f>
        <v/>
      </c>
      <c r="E11" s="41">
        <f>IF(OR(E$5="",$A11=""),"",IFERROR(COUNTIFS(INDIRECT("'"&amp;E$5&amp;"'!$I$8:$I$67"),$A11,INDIRECT("'"&amp;E$5&amp;"'!$D$8:$D$67"),"Klassenarbeit"),""))</f>
        <v/>
      </c>
      <c r="F11" s="41">
        <f>IF(OR(F$5="",$A11=""),"",IFERROR(COUNTIFS(INDIRECT("'"&amp;F$5&amp;"'!$I$8:$I$67"),$A11,INDIRECT("'"&amp;F$5&amp;"'!$D$8:$D$67"),"Klassenarbeit"),""))</f>
        <v/>
      </c>
      <c r="G11" s="41">
        <f>IF($A11="","",SUM(C11:F11))</f>
        <v/>
      </c>
      <c r="H11" s="32">
        <f>IF($A11="","",IF(AND(COUNTIFS(Einstellungen!$A$23:$A$34,"&lt;="&amp;$A11,Einstellungen!$B$23:$B$34,"&gt;="&amp;$A11)&gt;0,COUNTIFS(Einstellungen!$A$23:$A$34,"&lt;="&amp;($A11+4),Einstellungen!$B$23:$B$34,"&gt;="&amp;($A11+4))&gt;0),"Ferien",IF(AND(COUNTIFS(Einstellungen!$A$38:$A$43,"&lt;="&amp;$A11,Einstellungen!$B$38:$B$43,"&gt;="&amp;$A11)&gt;0,COUNTIFS(Einstellungen!$A$38:$A$43,"&lt;="&amp;($A11+4),Einstellungen!$B$38:$B$43,"&gt;="&amp;($A11+4))&gt;0),"Sperrzeit","")))</f>
        <v/>
      </c>
    </row>
    <row r="12">
      <c r="A12" s="40">
        <f>IF(A11="","",IF(A11+7&gt;Einstellungen!$C$7,"",A11+7))</f>
        <v/>
      </c>
      <c r="B12" s="32">
        <f>IF(A12="","",WEEKNUM(A12,21))</f>
        <v/>
      </c>
      <c r="C12" s="41">
        <f>IF(OR(C$5="",$A12=""),"",IFERROR(COUNTIFS(INDIRECT("'"&amp;C$5&amp;"'!$I$8:$I$67"),$A12,INDIRECT("'"&amp;C$5&amp;"'!$D$8:$D$67"),"Klassenarbeit"),""))</f>
        <v/>
      </c>
      <c r="D12" s="41">
        <f>IF(OR(D$5="",$A12=""),"",IFERROR(COUNTIFS(INDIRECT("'"&amp;D$5&amp;"'!$I$8:$I$67"),$A12,INDIRECT("'"&amp;D$5&amp;"'!$D$8:$D$67"),"Klassenarbeit"),""))</f>
        <v/>
      </c>
      <c r="E12" s="41">
        <f>IF(OR(E$5="",$A12=""),"",IFERROR(COUNTIFS(INDIRECT("'"&amp;E$5&amp;"'!$I$8:$I$67"),$A12,INDIRECT("'"&amp;E$5&amp;"'!$D$8:$D$67"),"Klassenarbeit"),""))</f>
        <v/>
      </c>
      <c r="F12" s="41">
        <f>IF(OR(F$5="",$A12=""),"",IFERROR(COUNTIFS(INDIRECT("'"&amp;F$5&amp;"'!$I$8:$I$67"),$A12,INDIRECT("'"&amp;F$5&amp;"'!$D$8:$D$67"),"Klassenarbeit"),""))</f>
        <v/>
      </c>
      <c r="G12" s="41">
        <f>IF($A12="","",SUM(C12:F12))</f>
        <v/>
      </c>
      <c r="H12" s="32">
        <f>IF($A12="","",IF(AND(COUNTIFS(Einstellungen!$A$23:$A$34,"&lt;="&amp;$A12,Einstellungen!$B$23:$B$34,"&gt;="&amp;$A12)&gt;0,COUNTIFS(Einstellungen!$A$23:$A$34,"&lt;="&amp;($A12+4),Einstellungen!$B$23:$B$34,"&gt;="&amp;($A12+4))&gt;0),"Ferien",IF(AND(COUNTIFS(Einstellungen!$A$38:$A$43,"&lt;="&amp;$A12,Einstellungen!$B$38:$B$43,"&gt;="&amp;$A12)&gt;0,COUNTIFS(Einstellungen!$A$38:$A$43,"&lt;="&amp;($A12+4),Einstellungen!$B$38:$B$43,"&gt;="&amp;($A12+4))&gt;0),"Sperrzeit","")))</f>
        <v/>
      </c>
    </row>
    <row r="13">
      <c r="A13" s="40">
        <f>IF(A12="","",IF(A12+7&gt;Einstellungen!$C$7,"",A12+7))</f>
        <v/>
      </c>
      <c r="B13" s="32">
        <f>IF(A13="","",WEEKNUM(A13,21))</f>
        <v/>
      </c>
      <c r="C13" s="41">
        <f>IF(OR(C$5="",$A13=""),"",IFERROR(COUNTIFS(INDIRECT("'"&amp;C$5&amp;"'!$I$8:$I$67"),$A13,INDIRECT("'"&amp;C$5&amp;"'!$D$8:$D$67"),"Klassenarbeit"),""))</f>
        <v/>
      </c>
      <c r="D13" s="41">
        <f>IF(OR(D$5="",$A13=""),"",IFERROR(COUNTIFS(INDIRECT("'"&amp;D$5&amp;"'!$I$8:$I$67"),$A13,INDIRECT("'"&amp;D$5&amp;"'!$D$8:$D$67"),"Klassenarbeit"),""))</f>
        <v/>
      </c>
      <c r="E13" s="41">
        <f>IF(OR(E$5="",$A13=""),"",IFERROR(COUNTIFS(INDIRECT("'"&amp;E$5&amp;"'!$I$8:$I$67"),$A13,INDIRECT("'"&amp;E$5&amp;"'!$D$8:$D$67"),"Klassenarbeit"),""))</f>
        <v/>
      </c>
      <c r="F13" s="41">
        <f>IF(OR(F$5="",$A13=""),"",IFERROR(COUNTIFS(INDIRECT("'"&amp;F$5&amp;"'!$I$8:$I$67"),$A13,INDIRECT("'"&amp;F$5&amp;"'!$D$8:$D$67"),"Klassenarbeit"),""))</f>
        <v/>
      </c>
      <c r="G13" s="41">
        <f>IF($A13="","",SUM(C13:F13))</f>
        <v/>
      </c>
      <c r="H13" s="32">
        <f>IF($A13="","",IF(AND(COUNTIFS(Einstellungen!$A$23:$A$34,"&lt;="&amp;$A13,Einstellungen!$B$23:$B$34,"&gt;="&amp;$A13)&gt;0,COUNTIFS(Einstellungen!$A$23:$A$34,"&lt;="&amp;($A13+4),Einstellungen!$B$23:$B$34,"&gt;="&amp;($A13+4))&gt;0),"Ferien",IF(AND(COUNTIFS(Einstellungen!$A$38:$A$43,"&lt;="&amp;$A13,Einstellungen!$B$38:$B$43,"&gt;="&amp;$A13)&gt;0,COUNTIFS(Einstellungen!$A$38:$A$43,"&lt;="&amp;($A13+4),Einstellungen!$B$38:$B$43,"&gt;="&amp;($A13+4))&gt;0),"Sperrzeit","")))</f>
        <v/>
      </c>
    </row>
    <row r="14">
      <c r="A14" s="40">
        <f>IF(A13="","",IF(A13+7&gt;Einstellungen!$C$7,"",A13+7))</f>
        <v/>
      </c>
      <c r="B14" s="32">
        <f>IF(A14="","",WEEKNUM(A14,21))</f>
        <v/>
      </c>
      <c r="C14" s="41">
        <f>IF(OR(C$5="",$A14=""),"",IFERROR(COUNTIFS(INDIRECT("'"&amp;C$5&amp;"'!$I$8:$I$67"),$A14,INDIRECT("'"&amp;C$5&amp;"'!$D$8:$D$67"),"Klassenarbeit"),""))</f>
        <v/>
      </c>
      <c r="D14" s="41">
        <f>IF(OR(D$5="",$A14=""),"",IFERROR(COUNTIFS(INDIRECT("'"&amp;D$5&amp;"'!$I$8:$I$67"),$A14,INDIRECT("'"&amp;D$5&amp;"'!$D$8:$D$67"),"Klassenarbeit"),""))</f>
        <v/>
      </c>
      <c r="E14" s="41">
        <f>IF(OR(E$5="",$A14=""),"",IFERROR(COUNTIFS(INDIRECT("'"&amp;E$5&amp;"'!$I$8:$I$67"),$A14,INDIRECT("'"&amp;E$5&amp;"'!$D$8:$D$67"),"Klassenarbeit"),""))</f>
        <v/>
      </c>
      <c r="F14" s="41">
        <f>IF(OR(F$5="",$A14=""),"",IFERROR(COUNTIFS(INDIRECT("'"&amp;F$5&amp;"'!$I$8:$I$67"),$A14,INDIRECT("'"&amp;F$5&amp;"'!$D$8:$D$67"),"Klassenarbeit"),""))</f>
        <v/>
      </c>
      <c r="G14" s="41">
        <f>IF($A14="","",SUM(C14:F14))</f>
        <v/>
      </c>
      <c r="H14" s="32">
        <f>IF($A14="","",IF(AND(COUNTIFS(Einstellungen!$A$23:$A$34,"&lt;="&amp;$A14,Einstellungen!$B$23:$B$34,"&gt;="&amp;$A14)&gt;0,COUNTIFS(Einstellungen!$A$23:$A$34,"&lt;="&amp;($A14+4),Einstellungen!$B$23:$B$34,"&gt;="&amp;($A14+4))&gt;0),"Ferien",IF(AND(COUNTIFS(Einstellungen!$A$38:$A$43,"&lt;="&amp;$A14,Einstellungen!$B$38:$B$43,"&gt;="&amp;$A14)&gt;0,COUNTIFS(Einstellungen!$A$38:$A$43,"&lt;="&amp;($A14+4),Einstellungen!$B$38:$B$43,"&gt;="&amp;($A14+4))&gt;0),"Sperrzeit","")))</f>
        <v/>
      </c>
    </row>
    <row r="15">
      <c r="A15" s="40">
        <f>IF(A14="","",IF(A14+7&gt;Einstellungen!$C$7,"",A14+7))</f>
        <v/>
      </c>
      <c r="B15" s="32">
        <f>IF(A15="","",WEEKNUM(A15,21))</f>
        <v/>
      </c>
      <c r="C15" s="41">
        <f>IF(OR(C$5="",$A15=""),"",IFERROR(COUNTIFS(INDIRECT("'"&amp;C$5&amp;"'!$I$8:$I$67"),$A15,INDIRECT("'"&amp;C$5&amp;"'!$D$8:$D$67"),"Klassenarbeit"),""))</f>
        <v/>
      </c>
      <c r="D15" s="41">
        <f>IF(OR(D$5="",$A15=""),"",IFERROR(COUNTIFS(INDIRECT("'"&amp;D$5&amp;"'!$I$8:$I$67"),$A15,INDIRECT("'"&amp;D$5&amp;"'!$D$8:$D$67"),"Klassenarbeit"),""))</f>
        <v/>
      </c>
      <c r="E15" s="41">
        <f>IF(OR(E$5="",$A15=""),"",IFERROR(COUNTIFS(INDIRECT("'"&amp;E$5&amp;"'!$I$8:$I$67"),$A15,INDIRECT("'"&amp;E$5&amp;"'!$D$8:$D$67"),"Klassenarbeit"),""))</f>
        <v/>
      </c>
      <c r="F15" s="41">
        <f>IF(OR(F$5="",$A15=""),"",IFERROR(COUNTIFS(INDIRECT("'"&amp;F$5&amp;"'!$I$8:$I$67"),$A15,INDIRECT("'"&amp;F$5&amp;"'!$D$8:$D$67"),"Klassenarbeit"),""))</f>
        <v/>
      </c>
      <c r="G15" s="41">
        <f>IF($A15="","",SUM(C15:F15))</f>
        <v/>
      </c>
      <c r="H15" s="32">
        <f>IF($A15="","",IF(AND(COUNTIFS(Einstellungen!$A$23:$A$34,"&lt;="&amp;$A15,Einstellungen!$B$23:$B$34,"&gt;="&amp;$A15)&gt;0,COUNTIFS(Einstellungen!$A$23:$A$34,"&lt;="&amp;($A15+4),Einstellungen!$B$23:$B$34,"&gt;="&amp;($A15+4))&gt;0),"Ferien",IF(AND(COUNTIFS(Einstellungen!$A$38:$A$43,"&lt;="&amp;$A15,Einstellungen!$B$38:$B$43,"&gt;="&amp;$A15)&gt;0,COUNTIFS(Einstellungen!$A$38:$A$43,"&lt;="&amp;($A15+4),Einstellungen!$B$38:$B$43,"&gt;="&amp;($A15+4))&gt;0),"Sperrzeit","")))</f>
        <v/>
      </c>
    </row>
    <row r="16">
      <c r="A16" s="40">
        <f>IF(A15="","",IF(A15+7&gt;Einstellungen!$C$7,"",A15+7))</f>
        <v/>
      </c>
      <c r="B16" s="32">
        <f>IF(A16="","",WEEKNUM(A16,21))</f>
        <v/>
      </c>
      <c r="C16" s="41">
        <f>IF(OR(C$5="",$A16=""),"",IFERROR(COUNTIFS(INDIRECT("'"&amp;C$5&amp;"'!$I$8:$I$67"),$A16,INDIRECT("'"&amp;C$5&amp;"'!$D$8:$D$67"),"Klassenarbeit"),""))</f>
        <v/>
      </c>
      <c r="D16" s="41">
        <f>IF(OR(D$5="",$A16=""),"",IFERROR(COUNTIFS(INDIRECT("'"&amp;D$5&amp;"'!$I$8:$I$67"),$A16,INDIRECT("'"&amp;D$5&amp;"'!$D$8:$D$67"),"Klassenarbeit"),""))</f>
        <v/>
      </c>
      <c r="E16" s="41">
        <f>IF(OR(E$5="",$A16=""),"",IFERROR(COUNTIFS(INDIRECT("'"&amp;E$5&amp;"'!$I$8:$I$67"),$A16,INDIRECT("'"&amp;E$5&amp;"'!$D$8:$D$67"),"Klassenarbeit"),""))</f>
        <v/>
      </c>
      <c r="F16" s="41">
        <f>IF(OR(F$5="",$A16=""),"",IFERROR(COUNTIFS(INDIRECT("'"&amp;F$5&amp;"'!$I$8:$I$67"),$A16,INDIRECT("'"&amp;F$5&amp;"'!$D$8:$D$67"),"Klassenarbeit"),""))</f>
        <v/>
      </c>
      <c r="G16" s="41">
        <f>IF($A16="","",SUM(C16:F16))</f>
        <v/>
      </c>
      <c r="H16" s="32">
        <f>IF($A16="","",IF(AND(COUNTIFS(Einstellungen!$A$23:$A$34,"&lt;="&amp;$A16,Einstellungen!$B$23:$B$34,"&gt;="&amp;$A16)&gt;0,COUNTIFS(Einstellungen!$A$23:$A$34,"&lt;="&amp;($A16+4),Einstellungen!$B$23:$B$34,"&gt;="&amp;($A16+4))&gt;0),"Ferien",IF(AND(COUNTIFS(Einstellungen!$A$38:$A$43,"&lt;="&amp;$A16,Einstellungen!$B$38:$B$43,"&gt;="&amp;$A16)&gt;0,COUNTIFS(Einstellungen!$A$38:$A$43,"&lt;="&amp;($A16+4),Einstellungen!$B$38:$B$43,"&gt;="&amp;($A16+4))&gt;0),"Sperrzeit","")))</f>
        <v/>
      </c>
    </row>
    <row r="17">
      <c r="A17" s="40">
        <f>IF(A16="","",IF(A16+7&gt;Einstellungen!$C$7,"",A16+7))</f>
        <v/>
      </c>
      <c r="B17" s="32">
        <f>IF(A17="","",WEEKNUM(A17,21))</f>
        <v/>
      </c>
      <c r="C17" s="41">
        <f>IF(OR(C$5="",$A17=""),"",IFERROR(COUNTIFS(INDIRECT("'"&amp;C$5&amp;"'!$I$8:$I$67"),$A17,INDIRECT("'"&amp;C$5&amp;"'!$D$8:$D$67"),"Klassenarbeit"),""))</f>
        <v/>
      </c>
      <c r="D17" s="41">
        <f>IF(OR(D$5="",$A17=""),"",IFERROR(COUNTIFS(INDIRECT("'"&amp;D$5&amp;"'!$I$8:$I$67"),$A17,INDIRECT("'"&amp;D$5&amp;"'!$D$8:$D$67"),"Klassenarbeit"),""))</f>
        <v/>
      </c>
      <c r="E17" s="41">
        <f>IF(OR(E$5="",$A17=""),"",IFERROR(COUNTIFS(INDIRECT("'"&amp;E$5&amp;"'!$I$8:$I$67"),$A17,INDIRECT("'"&amp;E$5&amp;"'!$D$8:$D$67"),"Klassenarbeit"),""))</f>
        <v/>
      </c>
      <c r="F17" s="41">
        <f>IF(OR(F$5="",$A17=""),"",IFERROR(COUNTIFS(INDIRECT("'"&amp;F$5&amp;"'!$I$8:$I$67"),$A17,INDIRECT("'"&amp;F$5&amp;"'!$D$8:$D$67"),"Klassenarbeit"),""))</f>
        <v/>
      </c>
      <c r="G17" s="41">
        <f>IF($A17="","",SUM(C17:F17))</f>
        <v/>
      </c>
      <c r="H17" s="32">
        <f>IF($A17="","",IF(AND(COUNTIFS(Einstellungen!$A$23:$A$34,"&lt;="&amp;$A17,Einstellungen!$B$23:$B$34,"&gt;="&amp;$A17)&gt;0,COUNTIFS(Einstellungen!$A$23:$A$34,"&lt;="&amp;($A17+4),Einstellungen!$B$23:$B$34,"&gt;="&amp;($A17+4))&gt;0),"Ferien",IF(AND(COUNTIFS(Einstellungen!$A$38:$A$43,"&lt;="&amp;$A17,Einstellungen!$B$38:$B$43,"&gt;="&amp;$A17)&gt;0,COUNTIFS(Einstellungen!$A$38:$A$43,"&lt;="&amp;($A17+4),Einstellungen!$B$38:$B$43,"&gt;="&amp;($A17+4))&gt;0),"Sperrzeit","")))</f>
        <v/>
      </c>
    </row>
    <row r="18">
      <c r="A18" s="40">
        <f>IF(A17="","",IF(A17+7&gt;Einstellungen!$C$7,"",A17+7))</f>
        <v/>
      </c>
      <c r="B18" s="32">
        <f>IF(A18="","",WEEKNUM(A18,21))</f>
        <v/>
      </c>
      <c r="C18" s="41">
        <f>IF(OR(C$5="",$A18=""),"",IFERROR(COUNTIFS(INDIRECT("'"&amp;C$5&amp;"'!$I$8:$I$67"),$A18,INDIRECT("'"&amp;C$5&amp;"'!$D$8:$D$67"),"Klassenarbeit"),""))</f>
        <v/>
      </c>
      <c r="D18" s="41">
        <f>IF(OR(D$5="",$A18=""),"",IFERROR(COUNTIFS(INDIRECT("'"&amp;D$5&amp;"'!$I$8:$I$67"),$A18,INDIRECT("'"&amp;D$5&amp;"'!$D$8:$D$67"),"Klassenarbeit"),""))</f>
        <v/>
      </c>
      <c r="E18" s="41">
        <f>IF(OR(E$5="",$A18=""),"",IFERROR(COUNTIFS(INDIRECT("'"&amp;E$5&amp;"'!$I$8:$I$67"),$A18,INDIRECT("'"&amp;E$5&amp;"'!$D$8:$D$67"),"Klassenarbeit"),""))</f>
        <v/>
      </c>
      <c r="F18" s="41">
        <f>IF(OR(F$5="",$A18=""),"",IFERROR(COUNTIFS(INDIRECT("'"&amp;F$5&amp;"'!$I$8:$I$67"),$A18,INDIRECT("'"&amp;F$5&amp;"'!$D$8:$D$67"),"Klassenarbeit"),""))</f>
        <v/>
      </c>
      <c r="G18" s="41">
        <f>IF($A18="","",SUM(C18:F18))</f>
        <v/>
      </c>
      <c r="H18" s="32">
        <f>IF($A18="","",IF(AND(COUNTIFS(Einstellungen!$A$23:$A$34,"&lt;="&amp;$A18,Einstellungen!$B$23:$B$34,"&gt;="&amp;$A18)&gt;0,COUNTIFS(Einstellungen!$A$23:$A$34,"&lt;="&amp;($A18+4),Einstellungen!$B$23:$B$34,"&gt;="&amp;($A18+4))&gt;0),"Ferien",IF(AND(COUNTIFS(Einstellungen!$A$38:$A$43,"&lt;="&amp;$A18,Einstellungen!$B$38:$B$43,"&gt;="&amp;$A18)&gt;0,COUNTIFS(Einstellungen!$A$38:$A$43,"&lt;="&amp;($A18+4),Einstellungen!$B$38:$B$43,"&gt;="&amp;($A18+4))&gt;0),"Sperrzeit","")))</f>
        <v/>
      </c>
    </row>
    <row r="19">
      <c r="A19" s="40">
        <f>IF(A18="","",IF(A18+7&gt;Einstellungen!$C$7,"",A18+7))</f>
        <v/>
      </c>
      <c r="B19" s="32">
        <f>IF(A19="","",WEEKNUM(A19,21))</f>
        <v/>
      </c>
      <c r="C19" s="41">
        <f>IF(OR(C$5="",$A19=""),"",IFERROR(COUNTIFS(INDIRECT("'"&amp;C$5&amp;"'!$I$8:$I$67"),$A19,INDIRECT("'"&amp;C$5&amp;"'!$D$8:$D$67"),"Klassenarbeit"),""))</f>
        <v/>
      </c>
      <c r="D19" s="41">
        <f>IF(OR(D$5="",$A19=""),"",IFERROR(COUNTIFS(INDIRECT("'"&amp;D$5&amp;"'!$I$8:$I$67"),$A19,INDIRECT("'"&amp;D$5&amp;"'!$D$8:$D$67"),"Klassenarbeit"),""))</f>
        <v/>
      </c>
      <c r="E19" s="41">
        <f>IF(OR(E$5="",$A19=""),"",IFERROR(COUNTIFS(INDIRECT("'"&amp;E$5&amp;"'!$I$8:$I$67"),$A19,INDIRECT("'"&amp;E$5&amp;"'!$D$8:$D$67"),"Klassenarbeit"),""))</f>
        <v/>
      </c>
      <c r="F19" s="41">
        <f>IF(OR(F$5="",$A19=""),"",IFERROR(COUNTIFS(INDIRECT("'"&amp;F$5&amp;"'!$I$8:$I$67"),$A19,INDIRECT("'"&amp;F$5&amp;"'!$D$8:$D$67"),"Klassenarbeit"),""))</f>
        <v/>
      </c>
      <c r="G19" s="41">
        <f>IF($A19="","",SUM(C19:F19))</f>
        <v/>
      </c>
      <c r="H19" s="32">
        <f>IF($A19="","",IF(AND(COUNTIFS(Einstellungen!$A$23:$A$34,"&lt;="&amp;$A19,Einstellungen!$B$23:$B$34,"&gt;="&amp;$A19)&gt;0,COUNTIFS(Einstellungen!$A$23:$A$34,"&lt;="&amp;($A19+4),Einstellungen!$B$23:$B$34,"&gt;="&amp;($A19+4))&gt;0),"Ferien",IF(AND(COUNTIFS(Einstellungen!$A$38:$A$43,"&lt;="&amp;$A19,Einstellungen!$B$38:$B$43,"&gt;="&amp;$A19)&gt;0,COUNTIFS(Einstellungen!$A$38:$A$43,"&lt;="&amp;($A19+4),Einstellungen!$B$38:$B$43,"&gt;="&amp;($A19+4))&gt;0),"Sperrzeit","")))</f>
        <v/>
      </c>
    </row>
    <row r="20">
      <c r="A20" s="40">
        <f>IF(A19="","",IF(A19+7&gt;Einstellungen!$C$7,"",A19+7))</f>
        <v/>
      </c>
      <c r="B20" s="32">
        <f>IF(A20="","",WEEKNUM(A20,21))</f>
        <v/>
      </c>
      <c r="C20" s="41">
        <f>IF(OR(C$5="",$A20=""),"",IFERROR(COUNTIFS(INDIRECT("'"&amp;C$5&amp;"'!$I$8:$I$67"),$A20,INDIRECT("'"&amp;C$5&amp;"'!$D$8:$D$67"),"Klassenarbeit"),""))</f>
        <v/>
      </c>
      <c r="D20" s="41">
        <f>IF(OR(D$5="",$A20=""),"",IFERROR(COUNTIFS(INDIRECT("'"&amp;D$5&amp;"'!$I$8:$I$67"),$A20,INDIRECT("'"&amp;D$5&amp;"'!$D$8:$D$67"),"Klassenarbeit"),""))</f>
        <v/>
      </c>
      <c r="E20" s="41">
        <f>IF(OR(E$5="",$A20=""),"",IFERROR(COUNTIFS(INDIRECT("'"&amp;E$5&amp;"'!$I$8:$I$67"),$A20,INDIRECT("'"&amp;E$5&amp;"'!$D$8:$D$67"),"Klassenarbeit"),""))</f>
        <v/>
      </c>
      <c r="F20" s="41">
        <f>IF(OR(F$5="",$A20=""),"",IFERROR(COUNTIFS(INDIRECT("'"&amp;F$5&amp;"'!$I$8:$I$67"),$A20,INDIRECT("'"&amp;F$5&amp;"'!$D$8:$D$67"),"Klassenarbeit"),""))</f>
        <v/>
      </c>
      <c r="G20" s="41">
        <f>IF($A20="","",SUM(C20:F20))</f>
        <v/>
      </c>
      <c r="H20" s="32">
        <f>IF($A20="","",IF(AND(COUNTIFS(Einstellungen!$A$23:$A$34,"&lt;="&amp;$A20,Einstellungen!$B$23:$B$34,"&gt;="&amp;$A20)&gt;0,COUNTIFS(Einstellungen!$A$23:$A$34,"&lt;="&amp;($A20+4),Einstellungen!$B$23:$B$34,"&gt;="&amp;($A20+4))&gt;0),"Ferien",IF(AND(COUNTIFS(Einstellungen!$A$38:$A$43,"&lt;="&amp;$A20,Einstellungen!$B$38:$B$43,"&gt;="&amp;$A20)&gt;0,COUNTIFS(Einstellungen!$A$38:$A$43,"&lt;="&amp;($A20+4),Einstellungen!$B$38:$B$43,"&gt;="&amp;($A20+4))&gt;0),"Sperrzeit","")))</f>
        <v/>
      </c>
    </row>
    <row r="21">
      <c r="A21" s="40">
        <f>IF(A20="","",IF(A20+7&gt;Einstellungen!$C$7,"",A20+7))</f>
        <v/>
      </c>
      <c r="B21" s="32">
        <f>IF(A21="","",WEEKNUM(A21,21))</f>
        <v/>
      </c>
      <c r="C21" s="41">
        <f>IF(OR(C$5="",$A21=""),"",IFERROR(COUNTIFS(INDIRECT("'"&amp;C$5&amp;"'!$I$8:$I$67"),$A21,INDIRECT("'"&amp;C$5&amp;"'!$D$8:$D$67"),"Klassenarbeit"),""))</f>
        <v/>
      </c>
      <c r="D21" s="41">
        <f>IF(OR(D$5="",$A21=""),"",IFERROR(COUNTIFS(INDIRECT("'"&amp;D$5&amp;"'!$I$8:$I$67"),$A21,INDIRECT("'"&amp;D$5&amp;"'!$D$8:$D$67"),"Klassenarbeit"),""))</f>
        <v/>
      </c>
      <c r="E21" s="41">
        <f>IF(OR(E$5="",$A21=""),"",IFERROR(COUNTIFS(INDIRECT("'"&amp;E$5&amp;"'!$I$8:$I$67"),$A21,INDIRECT("'"&amp;E$5&amp;"'!$D$8:$D$67"),"Klassenarbeit"),""))</f>
        <v/>
      </c>
      <c r="F21" s="41">
        <f>IF(OR(F$5="",$A21=""),"",IFERROR(COUNTIFS(INDIRECT("'"&amp;F$5&amp;"'!$I$8:$I$67"),$A21,INDIRECT("'"&amp;F$5&amp;"'!$D$8:$D$67"),"Klassenarbeit"),""))</f>
        <v/>
      </c>
      <c r="G21" s="41">
        <f>IF($A21="","",SUM(C21:F21))</f>
        <v/>
      </c>
      <c r="H21" s="32">
        <f>IF($A21="","",IF(AND(COUNTIFS(Einstellungen!$A$23:$A$34,"&lt;="&amp;$A21,Einstellungen!$B$23:$B$34,"&gt;="&amp;$A21)&gt;0,COUNTIFS(Einstellungen!$A$23:$A$34,"&lt;="&amp;($A21+4),Einstellungen!$B$23:$B$34,"&gt;="&amp;($A21+4))&gt;0),"Ferien",IF(AND(COUNTIFS(Einstellungen!$A$38:$A$43,"&lt;="&amp;$A21,Einstellungen!$B$38:$B$43,"&gt;="&amp;$A21)&gt;0,COUNTIFS(Einstellungen!$A$38:$A$43,"&lt;="&amp;($A21+4),Einstellungen!$B$38:$B$43,"&gt;="&amp;($A21+4))&gt;0),"Sperrzeit","")))</f>
        <v/>
      </c>
    </row>
    <row r="22">
      <c r="A22" s="40">
        <f>IF(A21="","",IF(A21+7&gt;Einstellungen!$C$7,"",A21+7))</f>
        <v/>
      </c>
      <c r="B22" s="32">
        <f>IF(A22="","",WEEKNUM(A22,21))</f>
        <v/>
      </c>
      <c r="C22" s="41">
        <f>IF(OR(C$5="",$A22=""),"",IFERROR(COUNTIFS(INDIRECT("'"&amp;C$5&amp;"'!$I$8:$I$67"),$A22,INDIRECT("'"&amp;C$5&amp;"'!$D$8:$D$67"),"Klassenarbeit"),""))</f>
        <v/>
      </c>
      <c r="D22" s="41">
        <f>IF(OR(D$5="",$A22=""),"",IFERROR(COUNTIFS(INDIRECT("'"&amp;D$5&amp;"'!$I$8:$I$67"),$A22,INDIRECT("'"&amp;D$5&amp;"'!$D$8:$D$67"),"Klassenarbeit"),""))</f>
        <v/>
      </c>
      <c r="E22" s="41">
        <f>IF(OR(E$5="",$A22=""),"",IFERROR(COUNTIFS(INDIRECT("'"&amp;E$5&amp;"'!$I$8:$I$67"),$A22,INDIRECT("'"&amp;E$5&amp;"'!$D$8:$D$67"),"Klassenarbeit"),""))</f>
        <v/>
      </c>
      <c r="F22" s="41">
        <f>IF(OR(F$5="",$A22=""),"",IFERROR(COUNTIFS(INDIRECT("'"&amp;F$5&amp;"'!$I$8:$I$67"),$A22,INDIRECT("'"&amp;F$5&amp;"'!$D$8:$D$67"),"Klassenarbeit"),""))</f>
        <v/>
      </c>
      <c r="G22" s="41">
        <f>IF($A22="","",SUM(C22:F22))</f>
        <v/>
      </c>
      <c r="H22" s="32">
        <f>IF($A22="","",IF(AND(COUNTIFS(Einstellungen!$A$23:$A$34,"&lt;="&amp;$A22,Einstellungen!$B$23:$B$34,"&gt;="&amp;$A22)&gt;0,COUNTIFS(Einstellungen!$A$23:$A$34,"&lt;="&amp;($A22+4),Einstellungen!$B$23:$B$34,"&gt;="&amp;($A22+4))&gt;0),"Ferien",IF(AND(COUNTIFS(Einstellungen!$A$38:$A$43,"&lt;="&amp;$A22,Einstellungen!$B$38:$B$43,"&gt;="&amp;$A22)&gt;0,COUNTIFS(Einstellungen!$A$38:$A$43,"&lt;="&amp;($A22+4),Einstellungen!$B$38:$B$43,"&gt;="&amp;($A22+4))&gt;0),"Sperrzeit","")))</f>
        <v/>
      </c>
    </row>
    <row r="23">
      <c r="A23" s="40">
        <f>IF(A22="","",IF(A22+7&gt;Einstellungen!$C$7,"",A22+7))</f>
        <v/>
      </c>
      <c r="B23" s="32">
        <f>IF(A23="","",WEEKNUM(A23,21))</f>
        <v/>
      </c>
      <c r="C23" s="41">
        <f>IF(OR(C$5="",$A23=""),"",IFERROR(COUNTIFS(INDIRECT("'"&amp;C$5&amp;"'!$I$8:$I$67"),$A23,INDIRECT("'"&amp;C$5&amp;"'!$D$8:$D$67"),"Klassenarbeit"),""))</f>
        <v/>
      </c>
      <c r="D23" s="41">
        <f>IF(OR(D$5="",$A23=""),"",IFERROR(COUNTIFS(INDIRECT("'"&amp;D$5&amp;"'!$I$8:$I$67"),$A23,INDIRECT("'"&amp;D$5&amp;"'!$D$8:$D$67"),"Klassenarbeit"),""))</f>
        <v/>
      </c>
      <c r="E23" s="41">
        <f>IF(OR(E$5="",$A23=""),"",IFERROR(COUNTIFS(INDIRECT("'"&amp;E$5&amp;"'!$I$8:$I$67"),$A23,INDIRECT("'"&amp;E$5&amp;"'!$D$8:$D$67"),"Klassenarbeit"),""))</f>
        <v/>
      </c>
      <c r="F23" s="41">
        <f>IF(OR(F$5="",$A23=""),"",IFERROR(COUNTIFS(INDIRECT("'"&amp;F$5&amp;"'!$I$8:$I$67"),$A23,INDIRECT("'"&amp;F$5&amp;"'!$D$8:$D$67"),"Klassenarbeit"),""))</f>
        <v/>
      </c>
      <c r="G23" s="41">
        <f>IF($A23="","",SUM(C23:F23))</f>
        <v/>
      </c>
      <c r="H23" s="32">
        <f>IF($A23="","",IF(AND(COUNTIFS(Einstellungen!$A$23:$A$34,"&lt;="&amp;$A23,Einstellungen!$B$23:$B$34,"&gt;="&amp;$A23)&gt;0,COUNTIFS(Einstellungen!$A$23:$A$34,"&lt;="&amp;($A23+4),Einstellungen!$B$23:$B$34,"&gt;="&amp;($A23+4))&gt;0),"Ferien",IF(AND(COUNTIFS(Einstellungen!$A$38:$A$43,"&lt;="&amp;$A23,Einstellungen!$B$38:$B$43,"&gt;="&amp;$A23)&gt;0,COUNTIFS(Einstellungen!$A$38:$A$43,"&lt;="&amp;($A23+4),Einstellungen!$B$38:$B$43,"&gt;="&amp;($A23+4))&gt;0),"Sperrzeit","")))</f>
        <v/>
      </c>
    </row>
    <row r="24">
      <c r="A24" s="40">
        <f>IF(A23="","",IF(A23+7&gt;Einstellungen!$C$7,"",A23+7))</f>
        <v/>
      </c>
      <c r="B24" s="32">
        <f>IF(A24="","",WEEKNUM(A24,21))</f>
        <v/>
      </c>
      <c r="C24" s="41">
        <f>IF(OR(C$5="",$A24=""),"",IFERROR(COUNTIFS(INDIRECT("'"&amp;C$5&amp;"'!$I$8:$I$67"),$A24,INDIRECT("'"&amp;C$5&amp;"'!$D$8:$D$67"),"Klassenarbeit"),""))</f>
        <v/>
      </c>
      <c r="D24" s="41">
        <f>IF(OR(D$5="",$A24=""),"",IFERROR(COUNTIFS(INDIRECT("'"&amp;D$5&amp;"'!$I$8:$I$67"),$A24,INDIRECT("'"&amp;D$5&amp;"'!$D$8:$D$67"),"Klassenarbeit"),""))</f>
        <v/>
      </c>
      <c r="E24" s="41">
        <f>IF(OR(E$5="",$A24=""),"",IFERROR(COUNTIFS(INDIRECT("'"&amp;E$5&amp;"'!$I$8:$I$67"),$A24,INDIRECT("'"&amp;E$5&amp;"'!$D$8:$D$67"),"Klassenarbeit"),""))</f>
        <v/>
      </c>
      <c r="F24" s="41">
        <f>IF(OR(F$5="",$A24=""),"",IFERROR(COUNTIFS(INDIRECT("'"&amp;F$5&amp;"'!$I$8:$I$67"),$A24,INDIRECT("'"&amp;F$5&amp;"'!$D$8:$D$67"),"Klassenarbeit"),""))</f>
        <v/>
      </c>
      <c r="G24" s="41">
        <f>IF($A24="","",SUM(C24:F24))</f>
        <v/>
      </c>
      <c r="H24" s="32">
        <f>IF($A24="","",IF(AND(COUNTIFS(Einstellungen!$A$23:$A$34,"&lt;="&amp;$A24,Einstellungen!$B$23:$B$34,"&gt;="&amp;$A24)&gt;0,COUNTIFS(Einstellungen!$A$23:$A$34,"&lt;="&amp;($A24+4),Einstellungen!$B$23:$B$34,"&gt;="&amp;($A24+4))&gt;0),"Ferien",IF(AND(COUNTIFS(Einstellungen!$A$38:$A$43,"&lt;="&amp;$A24,Einstellungen!$B$38:$B$43,"&gt;="&amp;$A24)&gt;0,COUNTIFS(Einstellungen!$A$38:$A$43,"&lt;="&amp;($A24+4),Einstellungen!$B$38:$B$43,"&gt;="&amp;($A24+4))&gt;0),"Sperrzeit","")))</f>
        <v/>
      </c>
    </row>
    <row r="25">
      <c r="A25" s="40">
        <f>IF(A24="","",IF(A24+7&gt;Einstellungen!$C$7,"",A24+7))</f>
        <v/>
      </c>
      <c r="B25" s="32">
        <f>IF(A25="","",WEEKNUM(A25,21))</f>
        <v/>
      </c>
      <c r="C25" s="41">
        <f>IF(OR(C$5="",$A25=""),"",IFERROR(COUNTIFS(INDIRECT("'"&amp;C$5&amp;"'!$I$8:$I$67"),$A25,INDIRECT("'"&amp;C$5&amp;"'!$D$8:$D$67"),"Klassenarbeit"),""))</f>
        <v/>
      </c>
      <c r="D25" s="41">
        <f>IF(OR(D$5="",$A25=""),"",IFERROR(COUNTIFS(INDIRECT("'"&amp;D$5&amp;"'!$I$8:$I$67"),$A25,INDIRECT("'"&amp;D$5&amp;"'!$D$8:$D$67"),"Klassenarbeit"),""))</f>
        <v/>
      </c>
      <c r="E25" s="41">
        <f>IF(OR(E$5="",$A25=""),"",IFERROR(COUNTIFS(INDIRECT("'"&amp;E$5&amp;"'!$I$8:$I$67"),$A25,INDIRECT("'"&amp;E$5&amp;"'!$D$8:$D$67"),"Klassenarbeit"),""))</f>
        <v/>
      </c>
      <c r="F25" s="41">
        <f>IF(OR(F$5="",$A25=""),"",IFERROR(COUNTIFS(INDIRECT("'"&amp;F$5&amp;"'!$I$8:$I$67"),$A25,INDIRECT("'"&amp;F$5&amp;"'!$D$8:$D$67"),"Klassenarbeit"),""))</f>
        <v/>
      </c>
      <c r="G25" s="41">
        <f>IF($A25="","",SUM(C25:F25))</f>
        <v/>
      </c>
      <c r="H25" s="32">
        <f>IF($A25="","",IF(AND(COUNTIFS(Einstellungen!$A$23:$A$34,"&lt;="&amp;$A25,Einstellungen!$B$23:$B$34,"&gt;="&amp;$A25)&gt;0,COUNTIFS(Einstellungen!$A$23:$A$34,"&lt;="&amp;($A25+4),Einstellungen!$B$23:$B$34,"&gt;="&amp;($A25+4))&gt;0),"Ferien",IF(AND(COUNTIFS(Einstellungen!$A$38:$A$43,"&lt;="&amp;$A25,Einstellungen!$B$38:$B$43,"&gt;="&amp;$A25)&gt;0,COUNTIFS(Einstellungen!$A$38:$A$43,"&lt;="&amp;($A25+4),Einstellungen!$B$38:$B$43,"&gt;="&amp;($A25+4))&gt;0),"Sperrzeit","")))</f>
        <v/>
      </c>
    </row>
    <row r="26">
      <c r="A26" s="40">
        <f>IF(A25="","",IF(A25+7&gt;Einstellungen!$C$7,"",A25+7))</f>
        <v/>
      </c>
      <c r="B26" s="32">
        <f>IF(A26="","",WEEKNUM(A26,21))</f>
        <v/>
      </c>
      <c r="C26" s="41">
        <f>IF(OR(C$5="",$A26=""),"",IFERROR(COUNTIFS(INDIRECT("'"&amp;C$5&amp;"'!$I$8:$I$67"),$A26,INDIRECT("'"&amp;C$5&amp;"'!$D$8:$D$67"),"Klassenarbeit"),""))</f>
        <v/>
      </c>
      <c r="D26" s="41">
        <f>IF(OR(D$5="",$A26=""),"",IFERROR(COUNTIFS(INDIRECT("'"&amp;D$5&amp;"'!$I$8:$I$67"),$A26,INDIRECT("'"&amp;D$5&amp;"'!$D$8:$D$67"),"Klassenarbeit"),""))</f>
        <v/>
      </c>
      <c r="E26" s="41">
        <f>IF(OR(E$5="",$A26=""),"",IFERROR(COUNTIFS(INDIRECT("'"&amp;E$5&amp;"'!$I$8:$I$67"),$A26,INDIRECT("'"&amp;E$5&amp;"'!$D$8:$D$67"),"Klassenarbeit"),""))</f>
        <v/>
      </c>
      <c r="F26" s="41">
        <f>IF(OR(F$5="",$A26=""),"",IFERROR(COUNTIFS(INDIRECT("'"&amp;F$5&amp;"'!$I$8:$I$67"),$A26,INDIRECT("'"&amp;F$5&amp;"'!$D$8:$D$67"),"Klassenarbeit"),""))</f>
        <v/>
      </c>
      <c r="G26" s="41">
        <f>IF($A26="","",SUM(C26:F26))</f>
        <v/>
      </c>
      <c r="H26" s="32">
        <f>IF($A26="","",IF(AND(COUNTIFS(Einstellungen!$A$23:$A$34,"&lt;="&amp;$A26,Einstellungen!$B$23:$B$34,"&gt;="&amp;$A26)&gt;0,COUNTIFS(Einstellungen!$A$23:$A$34,"&lt;="&amp;($A26+4),Einstellungen!$B$23:$B$34,"&gt;="&amp;($A26+4))&gt;0),"Ferien",IF(AND(COUNTIFS(Einstellungen!$A$38:$A$43,"&lt;="&amp;$A26,Einstellungen!$B$38:$B$43,"&gt;="&amp;$A26)&gt;0,COUNTIFS(Einstellungen!$A$38:$A$43,"&lt;="&amp;($A26+4),Einstellungen!$B$38:$B$43,"&gt;="&amp;($A26+4))&gt;0),"Sperrzeit","")))</f>
        <v/>
      </c>
    </row>
    <row r="27">
      <c r="A27" s="40">
        <f>IF(A26="","",IF(A26+7&gt;Einstellungen!$C$7,"",A26+7))</f>
        <v/>
      </c>
      <c r="B27" s="32">
        <f>IF(A27="","",WEEKNUM(A27,21))</f>
        <v/>
      </c>
      <c r="C27" s="41">
        <f>IF(OR(C$5="",$A27=""),"",IFERROR(COUNTIFS(INDIRECT("'"&amp;C$5&amp;"'!$I$8:$I$67"),$A27,INDIRECT("'"&amp;C$5&amp;"'!$D$8:$D$67"),"Klassenarbeit"),""))</f>
        <v/>
      </c>
      <c r="D27" s="41">
        <f>IF(OR(D$5="",$A27=""),"",IFERROR(COUNTIFS(INDIRECT("'"&amp;D$5&amp;"'!$I$8:$I$67"),$A27,INDIRECT("'"&amp;D$5&amp;"'!$D$8:$D$67"),"Klassenarbeit"),""))</f>
        <v/>
      </c>
      <c r="E27" s="41">
        <f>IF(OR(E$5="",$A27=""),"",IFERROR(COUNTIFS(INDIRECT("'"&amp;E$5&amp;"'!$I$8:$I$67"),$A27,INDIRECT("'"&amp;E$5&amp;"'!$D$8:$D$67"),"Klassenarbeit"),""))</f>
        <v/>
      </c>
      <c r="F27" s="41">
        <f>IF(OR(F$5="",$A27=""),"",IFERROR(COUNTIFS(INDIRECT("'"&amp;F$5&amp;"'!$I$8:$I$67"),$A27,INDIRECT("'"&amp;F$5&amp;"'!$D$8:$D$67"),"Klassenarbeit"),""))</f>
        <v/>
      </c>
      <c r="G27" s="41">
        <f>IF($A27="","",SUM(C27:F27))</f>
        <v/>
      </c>
      <c r="H27" s="32">
        <f>IF($A27="","",IF(AND(COUNTIFS(Einstellungen!$A$23:$A$34,"&lt;="&amp;$A27,Einstellungen!$B$23:$B$34,"&gt;="&amp;$A27)&gt;0,COUNTIFS(Einstellungen!$A$23:$A$34,"&lt;="&amp;($A27+4),Einstellungen!$B$23:$B$34,"&gt;="&amp;($A27+4))&gt;0),"Ferien",IF(AND(COUNTIFS(Einstellungen!$A$38:$A$43,"&lt;="&amp;$A27,Einstellungen!$B$38:$B$43,"&gt;="&amp;$A27)&gt;0,COUNTIFS(Einstellungen!$A$38:$A$43,"&lt;="&amp;($A27+4),Einstellungen!$B$38:$B$43,"&gt;="&amp;($A27+4))&gt;0),"Sperrzeit","")))</f>
        <v/>
      </c>
    </row>
    <row r="28">
      <c r="A28" s="40">
        <f>IF(A27="","",IF(A27+7&gt;Einstellungen!$C$7,"",A27+7))</f>
        <v/>
      </c>
      <c r="B28" s="32">
        <f>IF(A28="","",WEEKNUM(A28,21))</f>
        <v/>
      </c>
      <c r="C28" s="41">
        <f>IF(OR(C$5="",$A28=""),"",IFERROR(COUNTIFS(INDIRECT("'"&amp;C$5&amp;"'!$I$8:$I$67"),$A28,INDIRECT("'"&amp;C$5&amp;"'!$D$8:$D$67"),"Klassenarbeit"),""))</f>
        <v/>
      </c>
      <c r="D28" s="41">
        <f>IF(OR(D$5="",$A28=""),"",IFERROR(COUNTIFS(INDIRECT("'"&amp;D$5&amp;"'!$I$8:$I$67"),$A28,INDIRECT("'"&amp;D$5&amp;"'!$D$8:$D$67"),"Klassenarbeit"),""))</f>
        <v/>
      </c>
      <c r="E28" s="41">
        <f>IF(OR(E$5="",$A28=""),"",IFERROR(COUNTIFS(INDIRECT("'"&amp;E$5&amp;"'!$I$8:$I$67"),$A28,INDIRECT("'"&amp;E$5&amp;"'!$D$8:$D$67"),"Klassenarbeit"),""))</f>
        <v/>
      </c>
      <c r="F28" s="41">
        <f>IF(OR(F$5="",$A28=""),"",IFERROR(COUNTIFS(INDIRECT("'"&amp;F$5&amp;"'!$I$8:$I$67"),$A28,INDIRECT("'"&amp;F$5&amp;"'!$D$8:$D$67"),"Klassenarbeit"),""))</f>
        <v/>
      </c>
      <c r="G28" s="41">
        <f>IF($A28="","",SUM(C28:F28))</f>
        <v/>
      </c>
      <c r="H28" s="32">
        <f>IF($A28="","",IF(AND(COUNTIFS(Einstellungen!$A$23:$A$34,"&lt;="&amp;$A28,Einstellungen!$B$23:$B$34,"&gt;="&amp;$A28)&gt;0,COUNTIFS(Einstellungen!$A$23:$A$34,"&lt;="&amp;($A28+4),Einstellungen!$B$23:$B$34,"&gt;="&amp;($A28+4))&gt;0),"Ferien",IF(AND(COUNTIFS(Einstellungen!$A$38:$A$43,"&lt;="&amp;$A28,Einstellungen!$B$38:$B$43,"&gt;="&amp;$A28)&gt;0,COUNTIFS(Einstellungen!$A$38:$A$43,"&lt;="&amp;($A28+4),Einstellungen!$B$38:$B$43,"&gt;="&amp;($A28+4))&gt;0),"Sperrzeit","")))</f>
        <v/>
      </c>
    </row>
    <row r="29">
      <c r="A29" s="40">
        <f>IF(A28="","",IF(A28+7&gt;Einstellungen!$C$7,"",A28+7))</f>
        <v/>
      </c>
      <c r="B29" s="32">
        <f>IF(A29="","",WEEKNUM(A29,21))</f>
        <v/>
      </c>
      <c r="C29" s="41">
        <f>IF(OR(C$5="",$A29=""),"",IFERROR(COUNTIFS(INDIRECT("'"&amp;C$5&amp;"'!$I$8:$I$67"),$A29,INDIRECT("'"&amp;C$5&amp;"'!$D$8:$D$67"),"Klassenarbeit"),""))</f>
        <v/>
      </c>
      <c r="D29" s="41">
        <f>IF(OR(D$5="",$A29=""),"",IFERROR(COUNTIFS(INDIRECT("'"&amp;D$5&amp;"'!$I$8:$I$67"),$A29,INDIRECT("'"&amp;D$5&amp;"'!$D$8:$D$67"),"Klassenarbeit"),""))</f>
        <v/>
      </c>
      <c r="E29" s="41">
        <f>IF(OR(E$5="",$A29=""),"",IFERROR(COUNTIFS(INDIRECT("'"&amp;E$5&amp;"'!$I$8:$I$67"),$A29,INDIRECT("'"&amp;E$5&amp;"'!$D$8:$D$67"),"Klassenarbeit"),""))</f>
        <v/>
      </c>
      <c r="F29" s="41">
        <f>IF(OR(F$5="",$A29=""),"",IFERROR(COUNTIFS(INDIRECT("'"&amp;F$5&amp;"'!$I$8:$I$67"),$A29,INDIRECT("'"&amp;F$5&amp;"'!$D$8:$D$67"),"Klassenarbeit"),""))</f>
        <v/>
      </c>
      <c r="G29" s="41">
        <f>IF($A29="","",SUM(C29:F29))</f>
        <v/>
      </c>
      <c r="H29" s="32">
        <f>IF($A29="","",IF(AND(COUNTIFS(Einstellungen!$A$23:$A$34,"&lt;="&amp;$A29,Einstellungen!$B$23:$B$34,"&gt;="&amp;$A29)&gt;0,COUNTIFS(Einstellungen!$A$23:$A$34,"&lt;="&amp;($A29+4),Einstellungen!$B$23:$B$34,"&gt;="&amp;($A29+4))&gt;0),"Ferien",IF(AND(COUNTIFS(Einstellungen!$A$38:$A$43,"&lt;="&amp;$A29,Einstellungen!$B$38:$B$43,"&gt;="&amp;$A29)&gt;0,COUNTIFS(Einstellungen!$A$38:$A$43,"&lt;="&amp;($A29+4),Einstellungen!$B$38:$B$43,"&gt;="&amp;($A29+4))&gt;0),"Sperrzeit","")))</f>
        <v/>
      </c>
    </row>
    <row r="30">
      <c r="A30" s="40">
        <f>IF(A29="","",IF(A29+7&gt;Einstellungen!$C$7,"",A29+7))</f>
        <v/>
      </c>
      <c r="B30" s="32">
        <f>IF(A30="","",WEEKNUM(A30,21))</f>
        <v/>
      </c>
      <c r="C30" s="41">
        <f>IF(OR(C$5="",$A30=""),"",IFERROR(COUNTIFS(INDIRECT("'"&amp;C$5&amp;"'!$I$8:$I$67"),$A30,INDIRECT("'"&amp;C$5&amp;"'!$D$8:$D$67"),"Klassenarbeit"),""))</f>
        <v/>
      </c>
      <c r="D30" s="41">
        <f>IF(OR(D$5="",$A30=""),"",IFERROR(COUNTIFS(INDIRECT("'"&amp;D$5&amp;"'!$I$8:$I$67"),$A30,INDIRECT("'"&amp;D$5&amp;"'!$D$8:$D$67"),"Klassenarbeit"),""))</f>
        <v/>
      </c>
      <c r="E30" s="41">
        <f>IF(OR(E$5="",$A30=""),"",IFERROR(COUNTIFS(INDIRECT("'"&amp;E$5&amp;"'!$I$8:$I$67"),$A30,INDIRECT("'"&amp;E$5&amp;"'!$D$8:$D$67"),"Klassenarbeit"),""))</f>
        <v/>
      </c>
      <c r="F30" s="41">
        <f>IF(OR(F$5="",$A30=""),"",IFERROR(COUNTIFS(INDIRECT("'"&amp;F$5&amp;"'!$I$8:$I$67"),$A30,INDIRECT("'"&amp;F$5&amp;"'!$D$8:$D$67"),"Klassenarbeit"),""))</f>
        <v/>
      </c>
      <c r="G30" s="41">
        <f>IF($A30="","",SUM(C30:F30))</f>
        <v/>
      </c>
      <c r="H30" s="32">
        <f>IF($A30="","",IF(AND(COUNTIFS(Einstellungen!$A$23:$A$34,"&lt;="&amp;$A30,Einstellungen!$B$23:$B$34,"&gt;="&amp;$A30)&gt;0,COUNTIFS(Einstellungen!$A$23:$A$34,"&lt;="&amp;($A30+4),Einstellungen!$B$23:$B$34,"&gt;="&amp;($A30+4))&gt;0),"Ferien",IF(AND(COUNTIFS(Einstellungen!$A$38:$A$43,"&lt;="&amp;$A30,Einstellungen!$B$38:$B$43,"&gt;="&amp;$A30)&gt;0,COUNTIFS(Einstellungen!$A$38:$A$43,"&lt;="&amp;($A30+4),Einstellungen!$B$38:$B$43,"&gt;="&amp;($A30+4))&gt;0),"Sperrzeit","")))</f>
        <v/>
      </c>
    </row>
    <row r="31">
      <c r="A31" s="40">
        <f>IF(A30="","",IF(A30+7&gt;Einstellungen!$C$7,"",A30+7))</f>
        <v/>
      </c>
      <c r="B31" s="32">
        <f>IF(A31="","",WEEKNUM(A31,21))</f>
        <v/>
      </c>
      <c r="C31" s="41">
        <f>IF(OR(C$5="",$A31=""),"",IFERROR(COUNTIFS(INDIRECT("'"&amp;C$5&amp;"'!$I$8:$I$67"),$A31,INDIRECT("'"&amp;C$5&amp;"'!$D$8:$D$67"),"Klassenarbeit"),""))</f>
        <v/>
      </c>
      <c r="D31" s="41">
        <f>IF(OR(D$5="",$A31=""),"",IFERROR(COUNTIFS(INDIRECT("'"&amp;D$5&amp;"'!$I$8:$I$67"),$A31,INDIRECT("'"&amp;D$5&amp;"'!$D$8:$D$67"),"Klassenarbeit"),""))</f>
        <v/>
      </c>
      <c r="E31" s="41">
        <f>IF(OR(E$5="",$A31=""),"",IFERROR(COUNTIFS(INDIRECT("'"&amp;E$5&amp;"'!$I$8:$I$67"),$A31,INDIRECT("'"&amp;E$5&amp;"'!$D$8:$D$67"),"Klassenarbeit"),""))</f>
        <v/>
      </c>
      <c r="F31" s="41">
        <f>IF(OR(F$5="",$A31=""),"",IFERROR(COUNTIFS(INDIRECT("'"&amp;F$5&amp;"'!$I$8:$I$67"),$A31,INDIRECT("'"&amp;F$5&amp;"'!$D$8:$D$67"),"Klassenarbeit"),""))</f>
        <v/>
      </c>
      <c r="G31" s="41">
        <f>IF($A31="","",SUM(C31:F31))</f>
        <v/>
      </c>
      <c r="H31" s="32">
        <f>IF($A31="","",IF(AND(COUNTIFS(Einstellungen!$A$23:$A$34,"&lt;="&amp;$A31,Einstellungen!$B$23:$B$34,"&gt;="&amp;$A31)&gt;0,COUNTIFS(Einstellungen!$A$23:$A$34,"&lt;="&amp;($A31+4),Einstellungen!$B$23:$B$34,"&gt;="&amp;($A31+4))&gt;0),"Ferien",IF(AND(COUNTIFS(Einstellungen!$A$38:$A$43,"&lt;="&amp;$A31,Einstellungen!$B$38:$B$43,"&gt;="&amp;$A31)&gt;0,COUNTIFS(Einstellungen!$A$38:$A$43,"&lt;="&amp;($A31+4),Einstellungen!$B$38:$B$43,"&gt;="&amp;($A31+4))&gt;0),"Sperrzeit","")))</f>
        <v/>
      </c>
    </row>
    <row r="32">
      <c r="A32" s="40">
        <f>IF(A31="","",IF(A31+7&gt;Einstellungen!$C$7,"",A31+7))</f>
        <v/>
      </c>
      <c r="B32" s="32">
        <f>IF(A32="","",WEEKNUM(A32,21))</f>
        <v/>
      </c>
      <c r="C32" s="41">
        <f>IF(OR(C$5="",$A32=""),"",IFERROR(COUNTIFS(INDIRECT("'"&amp;C$5&amp;"'!$I$8:$I$67"),$A32,INDIRECT("'"&amp;C$5&amp;"'!$D$8:$D$67"),"Klassenarbeit"),""))</f>
        <v/>
      </c>
      <c r="D32" s="41">
        <f>IF(OR(D$5="",$A32=""),"",IFERROR(COUNTIFS(INDIRECT("'"&amp;D$5&amp;"'!$I$8:$I$67"),$A32,INDIRECT("'"&amp;D$5&amp;"'!$D$8:$D$67"),"Klassenarbeit"),""))</f>
        <v/>
      </c>
      <c r="E32" s="41">
        <f>IF(OR(E$5="",$A32=""),"",IFERROR(COUNTIFS(INDIRECT("'"&amp;E$5&amp;"'!$I$8:$I$67"),$A32,INDIRECT("'"&amp;E$5&amp;"'!$D$8:$D$67"),"Klassenarbeit"),""))</f>
        <v/>
      </c>
      <c r="F32" s="41">
        <f>IF(OR(F$5="",$A32=""),"",IFERROR(COUNTIFS(INDIRECT("'"&amp;F$5&amp;"'!$I$8:$I$67"),$A32,INDIRECT("'"&amp;F$5&amp;"'!$D$8:$D$67"),"Klassenarbeit"),""))</f>
        <v/>
      </c>
      <c r="G32" s="41">
        <f>IF($A32="","",SUM(C32:F32))</f>
        <v/>
      </c>
      <c r="H32" s="32">
        <f>IF($A32="","",IF(AND(COUNTIFS(Einstellungen!$A$23:$A$34,"&lt;="&amp;$A32,Einstellungen!$B$23:$B$34,"&gt;="&amp;$A32)&gt;0,COUNTIFS(Einstellungen!$A$23:$A$34,"&lt;="&amp;($A32+4),Einstellungen!$B$23:$B$34,"&gt;="&amp;($A32+4))&gt;0),"Ferien",IF(AND(COUNTIFS(Einstellungen!$A$38:$A$43,"&lt;="&amp;$A32,Einstellungen!$B$38:$B$43,"&gt;="&amp;$A32)&gt;0,COUNTIFS(Einstellungen!$A$38:$A$43,"&lt;="&amp;($A32+4),Einstellungen!$B$38:$B$43,"&gt;="&amp;($A32+4))&gt;0),"Sperrzeit","")))</f>
        <v/>
      </c>
    </row>
    <row r="33">
      <c r="A33" s="40">
        <f>IF(A32="","",IF(A32+7&gt;Einstellungen!$C$7,"",A32+7))</f>
        <v/>
      </c>
      <c r="B33" s="32">
        <f>IF(A33="","",WEEKNUM(A33,21))</f>
        <v/>
      </c>
      <c r="C33" s="41">
        <f>IF(OR(C$5="",$A33=""),"",IFERROR(COUNTIFS(INDIRECT("'"&amp;C$5&amp;"'!$I$8:$I$67"),$A33,INDIRECT("'"&amp;C$5&amp;"'!$D$8:$D$67"),"Klassenarbeit"),""))</f>
        <v/>
      </c>
      <c r="D33" s="41">
        <f>IF(OR(D$5="",$A33=""),"",IFERROR(COUNTIFS(INDIRECT("'"&amp;D$5&amp;"'!$I$8:$I$67"),$A33,INDIRECT("'"&amp;D$5&amp;"'!$D$8:$D$67"),"Klassenarbeit"),""))</f>
        <v/>
      </c>
      <c r="E33" s="41">
        <f>IF(OR(E$5="",$A33=""),"",IFERROR(COUNTIFS(INDIRECT("'"&amp;E$5&amp;"'!$I$8:$I$67"),$A33,INDIRECT("'"&amp;E$5&amp;"'!$D$8:$D$67"),"Klassenarbeit"),""))</f>
        <v/>
      </c>
      <c r="F33" s="41">
        <f>IF(OR(F$5="",$A33=""),"",IFERROR(COUNTIFS(INDIRECT("'"&amp;F$5&amp;"'!$I$8:$I$67"),$A33,INDIRECT("'"&amp;F$5&amp;"'!$D$8:$D$67"),"Klassenarbeit"),""))</f>
        <v/>
      </c>
      <c r="G33" s="41">
        <f>IF($A33="","",SUM(C33:F33))</f>
        <v/>
      </c>
      <c r="H33" s="32">
        <f>IF($A33="","",IF(AND(COUNTIFS(Einstellungen!$A$23:$A$34,"&lt;="&amp;$A33,Einstellungen!$B$23:$B$34,"&gt;="&amp;$A33)&gt;0,COUNTIFS(Einstellungen!$A$23:$A$34,"&lt;="&amp;($A33+4),Einstellungen!$B$23:$B$34,"&gt;="&amp;($A33+4))&gt;0),"Ferien",IF(AND(COUNTIFS(Einstellungen!$A$38:$A$43,"&lt;="&amp;$A33,Einstellungen!$B$38:$B$43,"&gt;="&amp;$A33)&gt;0,COUNTIFS(Einstellungen!$A$38:$A$43,"&lt;="&amp;($A33+4),Einstellungen!$B$38:$B$43,"&gt;="&amp;($A33+4))&gt;0),"Sperrzeit","")))</f>
        <v/>
      </c>
    </row>
    <row r="34">
      <c r="A34" s="40">
        <f>IF(A33="","",IF(A33+7&gt;Einstellungen!$C$7,"",A33+7))</f>
        <v/>
      </c>
      <c r="B34" s="32">
        <f>IF(A34="","",WEEKNUM(A34,21))</f>
        <v/>
      </c>
      <c r="C34" s="41">
        <f>IF(OR(C$5="",$A34=""),"",IFERROR(COUNTIFS(INDIRECT("'"&amp;C$5&amp;"'!$I$8:$I$67"),$A34,INDIRECT("'"&amp;C$5&amp;"'!$D$8:$D$67"),"Klassenarbeit"),""))</f>
        <v/>
      </c>
      <c r="D34" s="41">
        <f>IF(OR(D$5="",$A34=""),"",IFERROR(COUNTIFS(INDIRECT("'"&amp;D$5&amp;"'!$I$8:$I$67"),$A34,INDIRECT("'"&amp;D$5&amp;"'!$D$8:$D$67"),"Klassenarbeit"),""))</f>
        <v/>
      </c>
      <c r="E34" s="41">
        <f>IF(OR(E$5="",$A34=""),"",IFERROR(COUNTIFS(INDIRECT("'"&amp;E$5&amp;"'!$I$8:$I$67"),$A34,INDIRECT("'"&amp;E$5&amp;"'!$D$8:$D$67"),"Klassenarbeit"),""))</f>
        <v/>
      </c>
      <c r="F34" s="41">
        <f>IF(OR(F$5="",$A34=""),"",IFERROR(COUNTIFS(INDIRECT("'"&amp;F$5&amp;"'!$I$8:$I$67"),$A34,INDIRECT("'"&amp;F$5&amp;"'!$D$8:$D$67"),"Klassenarbeit"),""))</f>
        <v/>
      </c>
      <c r="G34" s="41">
        <f>IF($A34="","",SUM(C34:F34))</f>
        <v/>
      </c>
      <c r="H34" s="32">
        <f>IF($A34="","",IF(AND(COUNTIFS(Einstellungen!$A$23:$A$34,"&lt;="&amp;$A34,Einstellungen!$B$23:$B$34,"&gt;="&amp;$A34)&gt;0,COUNTIFS(Einstellungen!$A$23:$A$34,"&lt;="&amp;($A34+4),Einstellungen!$B$23:$B$34,"&gt;="&amp;($A34+4))&gt;0),"Ferien",IF(AND(COUNTIFS(Einstellungen!$A$38:$A$43,"&lt;="&amp;$A34,Einstellungen!$B$38:$B$43,"&gt;="&amp;$A34)&gt;0,COUNTIFS(Einstellungen!$A$38:$A$43,"&lt;="&amp;($A34+4),Einstellungen!$B$38:$B$43,"&gt;="&amp;($A34+4))&gt;0),"Sperrzeit","")))</f>
        <v/>
      </c>
    </row>
    <row r="35">
      <c r="A35" s="40">
        <f>IF(A34="","",IF(A34+7&gt;Einstellungen!$C$7,"",A34+7))</f>
        <v/>
      </c>
      <c r="B35" s="32">
        <f>IF(A35="","",WEEKNUM(A35,21))</f>
        <v/>
      </c>
      <c r="C35" s="41">
        <f>IF(OR(C$5="",$A35=""),"",IFERROR(COUNTIFS(INDIRECT("'"&amp;C$5&amp;"'!$I$8:$I$67"),$A35,INDIRECT("'"&amp;C$5&amp;"'!$D$8:$D$67"),"Klassenarbeit"),""))</f>
        <v/>
      </c>
      <c r="D35" s="41">
        <f>IF(OR(D$5="",$A35=""),"",IFERROR(COUNTIFS(INDIRECT("'"&amp;D$5&amp;"'!$I$8:$I$67"),$A35,INDIRECT("'"&amp;D$5&amp;"'!$D$8:$D$67"),"Klassenarbeit"),""))</f>
        <v/>
      </c>
      <c r="E35" s="41">
        <f>IF(OR(E$5="",$A35=""),"",IFERROR(COUNTIFS(INDIRECT("'"&amp;E$5&amp;"'!$I$8:$I$67"),$A35,INDIRECT("'"&amp;E$5&amp;"'!$D$8:$D$67"),"Klassenarbeit"),""))</f>
        <v/>
      </c>
      <c r="F35" s="41">
        <f>IF(OR(F$5="",$A35=""),"",IFERROR(COUNTIFS(INDIRECT("'"&amp;F$5&amp;"'!$I$8:$I$67"),$A35,INDIRECT("'"&amp;F$5&amp;"'!$D$8:$D$67"),"Klassenarbeit"),""))</f>
        <v/>
      </c>
      <c r="G35" s="41">
        <f>IF($A35="","",SUM(C35:F35))</f>
        <v/>
      </c>
      <c r="H35" s="32">
        <f>IF($A35="","",IF(AND(COUNTIFS(Einstellungen!$A$23:$A$34,"&lt;="&amp;$A35,Einstellungen!$B$23:$B$34,"&gt;="&amp;$A35)&gt;0,COUNTIFS(Einstellungen!$A$23:$A$34,"&lt;="&amp;($A35+4),Einstellungen!$B$23:$B$34,"&gt;="&amp;($A35+4))&gt;0),"Ferien",IF(AND(COUNTIFS(Einstellungen!$A$38:$A$43,"&lt;="&amp;$A35,Einstellungen!$B$38:$B$43,"&gt;="&amp;$A35)&gt;0,COUNTIFS(Einstellungen!$A$38:$A$43,"&lt;="&amp;($A35+4),Einstellungen!$B$38:$B$43,"&gt;="&amp;($A35+4))&gt;0),"Sperrzeit","")))</f>
        <v/>
      </c>
    </row>
    <row r="36">
      <c r="A36" s="40">
        <f>IF(A35="","",IF(A35+7&gt;Einstellungen!$C$7,"",A35+7))</f>
        <v/>
      </c>
      <c r="B36" s="32">
        <f>IF(A36="","",WEEKNUM(A36,21))</f>
        <v/>
      </c>
      <c r="C36" s="41">
        <f>IF(OR(C$5="",$A36=""),"",IFERROR(COUNTIFS(INDIRECT("'"&amp;C$5&amp;"'!$I$8:$I$67"),$A36,INDIRECT("'"&amp;C$5&amp;"'!$D$8:$D$67"),"Klassenarbeit"),""))</f>
        <v/>
      </c>
      <c r="D36" s="41">
        <f>IF(OR(D$5="",$A36=""),"",IFERROR(COUNTIFS(INDIRECT("'"&amp;D$5&amp;"'!$I$8:$I$67"),$A36,INDIRECT("'"&amp;D$5&amp;"'!$D$8:$D$67"),"Klassenarbeit"),""))</f>
        <v/>
      </c>
      <c r="E36" s="41">
        <f>IF(OR(E$5="",$A36=""),"",IFERROR(COUNTIFS(INDIRECT("'"&amp;E$5&amp;"'!$I$8:$I$67"),$A36,INDIRECT("'"&amp;E$5&amp;"'!$D$8:$D$67"),"Klassenarbeit"),""))</f>
        <v/>
      </c>
      <c r="F36" s="41">
        <f>IF(OR(F$5="",$A36=""),"",IFERROR(COUNTIFS(INDIRECT("'"&amp;F$5&amp;"'!$I$8:$I$67"),$A36,INDIRECT("'"&amp;F$5&amp;"'!$D$8:$D$67"),"Klassenarbeit"),""))</f>
        <v/>
      </c>
      <c r="G36" s="41">
        <f>IF($A36="","",SUM(C36:F36))</f>
        <v/>
      </c>
      <c r="H36" s="32">
        <f>IF($A36="","",IF(AND(COUNTIFS(Einstellungen!$A$23:$A$34,"&lt;="&amp;$A36,Einstellungen!$B$23:$B$34,"&gt;="&amp;$A36)&gt;0,COUNTIFS(Einstellungen!$A$23:$A$34,"&lt;="&amp;($A36+4),Einstellungen!$B$23:$B$34,"&gt;="&amp;($A36+4))&gt;0),"Ferien",IF(AND(COUNTIFS(Einstellungen!$A$38:$A$43,"&lt;="&amp;$A36,Einstellungen!$B$38:$B$43,"&gt;="&amp;$A36)&gt;0,COUNTIFS(Einstellungen!$A$38:$A$43,"&lt;="&amp;($A36+4),Einstellungen!$B$38:$B$43,"&gt;="&amp;($A36+4))&gt;0),"Sperrzeit","")))</f>
        <v/>
      </c>
    </row>
    <row r="37">
      <c r="A37" s="40">
        <f>IF(A36="","",IF(A36+7&gt;Einstellungen!$C$7,"",A36+7))</f>
        <v/>
      </c>
      <c r="B37" s="32">
        <f>IF(A37="","",WEEKNUM(A37,21))</f>
        <v/>
      </c>
      <c r="C37" s="41">
        <f>IF(OR(C$5="",$A37=""),"",IFERROR(COUNTIFS(INDIRECT("'"&amp;C$5&amp;"'!$I$8:$I$67"),$A37,INDIRECT("'"&amp;C$5&amp;"'!$D$8:$D$67"),"Klassenarbeit"),""))</f>
        <v/>
      </c>
      <c r="D37" s="41">
        <f>IF(OR(D$5="",$A37=""),"",IFERROR(COUNTIFS(INDIRECT("'"&amp;D$5&amp;"'!$I$8:$I$67"),$A37,INDIRECT("'"&amp;D$5&amp;"'!$D$8:$D$67"),"Klassenarbeit"),""))</f>
        <v/>
      </c>
      <c r="E37" s="41">
        <f>IF(OR(E$5="",$A37=""),"",IFERROR(COUNTIFS(INDIRECT("'"&amp;E$5&amp;"'!$I$8:$I$67"),$A37,INDIRECT("'"&amp;E$5&amp;"'!$D$8:$D$67"),"Klassenarbeit"),""))</f>
        <v/>
      </c>
      <c r="F37" s="41">
        <f>IF(OR(F$5="",$A37=""),"",IFERROR(COUNTIFS(INDIRECT("'"&amp;F$5&amp;"'!$I$8:$I$67"),$A37,INDIRECT("'"&amp;F$5&amp;"'!$D$8:$D$67"),"Klassenarbeit"),""))</f>
        <v/>
      </c>
      <c r="G37" s="41">
        <f>IF($A37="","",SUM(C37:F37))</f>
        <v/>
      </c>
      <c r="H37" s="32">
        <f>IF($A37="","",IF(AND(COUNTIFS(Einstellungen!$A$23:$A$34,"&lt;="&amp;$A37,Einstellungen!$B$23:$B$34,"&gt;="&amp;$A37)&gt;0,COUNTIFS(Einstellungen!$A$23:$A$34,"&lt;="&amp;($A37+4),Einstellungen!$B$23:$B$34,"&gt;="&amp;($A37+4))&gt;0),"Ferien",IF(AND(COUNTIFS(Einstellungen!$A$38:$A$43,"&lt;="&amp;$A37,Einstellungen!$B$38:$B$43,"&gt;="&amp;$A37)&gt;0,COUNTIFS(Einstellungen!$A$38:$A$43,"&lt;="&amp;($A37+4),Einstellungen!$B$38:$B$43,"&gt;="&amp;($A37+4))&gt;0),"Sperrzeit","")))</f>
        <v/>
      </c>
    </row>
    <row r="38">
      <c r="A38" s="40">
        <f>IF(A37="","",IF(A37+7&gt;Einstellungen!$C$7,"",A37+7))</f>
        <v/>
      </c>
      <c r="B38" s="32">
        <f>IF(A38="","",WEEKNUM(A38,21))</f>
        <v/>
      </c>
      <c r="C38" s="41">
        <f>IF(OR(C$5="",$A38=""),"",IFERROR(COUNTIFS(INDIRECT("'"&amp;C$5&amp;"'!$I$8:$I$67"),$A38,INDIRECT("'"&amp;C$5&amp;"'!$D$8:$D$67"),"Klassenarbeit"),""))</f>
        <v/>
      </c>
      <c r="D38" s="41">
        <f>IF(OR(D$5="",$A38=""),"",IFERROR(COUNTIFS(INDIRECT("'"&amp;D$5&amp;"'!$I$8:$I$67"),$A38,INDIRECT("'"&amp;D$5&amp;"'!$D$8:$D$67"),"Klassenarbeit"),""))</f>
        <v/>
      </c>
      <c r="E38" s="41">
        <f>IF(OR(E$5="",$A38=""),"",IFERROR(COUNTIFS(INDIRECT("'"&amp;E$5&amp;"'!$I$8:$I$67"),$A38,INDIRECT("'"&amp;E$5&amp;"'!$D$8:$D$67"),"Klassenarbeit"),""))</f>
        <v/>
      </c>
      <c r="F38" s="41">
        <f>IF(OR(F$5="",$A38=""),"",IFERROR(COUNTIFS(INDIRECT("'"&amp;F$5&amp;"'!$I$8:$I$67"),$A38,INDIRECT("'"&amp;F$5&amp;"'!$D$8:$D$67"),"Klassenarbeit"),""))</f>
        <v/>
      </c>
      <c r="G38" s="41">
        <f>IF($A38="","",SUM(C38:F38))</f>
        <v/>
      </c>
      <c r="H38" s="32">
        <f>IF($A38="","",IF(AND(COUNTIFS(Einstellungen!$A$23:$A$34,"&lt;="&amp;$A38,Einstellungen!$B$23:$B$34,"&gt;="&amp;$A38)&gt;0,COUNTIFS(Einstellungen!$A$23:$A$34,"&lt;="&amp;($A38+4),Einstellungen!$B$23:$B$34,"&gt;="&amp;($A38+4))&gt;0),"Ferien",IF(AND(COUNTIFS(Einstellungen!$A$38:$A$43,"&lt;="&amp;$A38,Einstellungen!$B$38:$B$43,"&gt;="&amp;$A38)&gt;0,COUNTIFS(Einstellungen!$A$38:$A$43,"&lt;="&amp;($A38+4),Einstellungen!$B$38:$B$43,"&gt;="&amp;($A38+4))&gt;0),"Sperrzeit","")))</f>
        <v/>
      </c>
    </row>
    <row r="39">
      <c r="A39" s="40">
        <f>IF(A38="","",IF(A38+7&gt;Einstellungen!$C$7,"",A38+7))</f>
        <v/>
      </c>
      <c r="B39" s="32">
        <f>IF(A39="","",WEEKNUM(A39,21))</f>
        <v/>
      </c>
      <c r="C39" s="41">
        <f>IF(OR(C$5="",$A39=""),"",IFERROR(COUNTIFS(INDIRECT("'"&amp;C$5&amp;"'!$I$8:$I$67"),$A39,INDIRECT("'"&amp;C$5&amp;"'!$D$8:$D$67"),"Klassenarbeit"),""))</f>
        <v/>
      </c>
      <c r="D39" s="41">
        <f>IF(OR(D$5="",$A39=""),"",IFERROR(COUNTIFS(INDIRECT("'"&amp;D$5&amp;"'!$I$8:$I$67"),$A39,INDIRECT("'"&amp;D$5&amp;"'!$D$8:$D$67"),"Klassenarbeit"),""))</f>
        <v/>
      </c>
      <c r="E39" s="41">
        <f>IF(OR(E$5="",$A39=""),"",IFERROR(COUNTIFS(INDIRECT("'"&amp;E$5&amp;"'!$I$8:$I$67"),$A39,INDIRECT("'"&amp;E$5&amp;"'!$D$8:$D$67"),"Klassenarbeit"),""))</f>
        <v/>
      </c>
      <c r="F39" s="41">
        <f>IF(OR(F$5="",$A39=""),"",IFERROR(COUNTIFS(INDIRECT("'"&amp;F$5&amp;"'!$I$8:$I$67"),$A39,INDIRECT("'"&amp;F$5&amp;"'!$D$8:$D$67"),"Klassenarbeit"),""))</f>
        <v/>
      </c>
      <c r="G39" s="41">
        <f>IF($A39="","",SUM(C39:F39))</f>
        <v/>
      </c>
      <c r="H39" s="32">
        <f>IF($A39="","",IF(AND(COUNTIFS(Einstellungen!$A$23:$A$34,"&lt;="&amp;$A39,Einstellungen!$B$23:$B$34,"&gt;="&amp;$A39)&gt;0,COUNTIFS(Einstellungen!$A$23:$A$34,"&lt;="&amp;($A39+4),Einstellungen!$B$23:$B$34,"&gt;="&amp;($A39+4))&gt;0),"Ferien",IF(AND(COUNTIFS(Einstellungen!$A$38:$A$43,"&lt;="&amp;$A39,Einstellungen!$B$38:$B$43,"&gt;="&amp;$A39)&gt;0,COUNTIFS(Einstellungen!$A$38:$A$43,"&lt;="&amp;($A39+4),Einstellungen!$B$38:$B$43,"&gt;="&amp;($A39+4))&gt;0),"Sperrzeit","")))</f>
        <v/>
      </c>
    </row>
    <row r="40">
      <c r="A40" s="40">
        <f>IF(A39="","",IF(A39+7&gt;Einstellungen!$C$7,"",A39+7))</f>
        <v/>
      </c>
      <c r="B40" s="32">
        <f>IF(A40="","",WEEKNUM(A40,21))</f>
        <v/>
      </c>
      <c r="C40" s="41">
        <f>IF(OR(C$5="",$A40=""),"",IFERROR(COUNTIFS(INDIRECT("'"&amp;C$5&amp;"'!$I$8:$I$67"),$A40,INDIRECT("'"&amp;C$5&amp;"'!$D$8:$D$67"),"Klassenarbeit"),""))</f>
        <v/>
      </c>
      <c r="D40" s="41">
        <f>IF(OR(D$5="",$A40=""),"",IFERROR(COUNTIFS(INDIRECT("'"&amp;D$5&amp;"'!$I$8:$I$67"),$A40,INDIRECT("'"&amp;D$5&amp;"'!$D$8:$D$67"),"Klassenarbeit"),""))</f>
        <v/>
      </c>
      <c r="E40" s="41">
        <f>IF(OR(E$5="",$A40=""),"",IFERROR(COUNTIFS(INDIRECT("'"&amp;E$5&amp;"'!$I$8:$I$67"),$A40,INDIRECT("'"&amp;E$5&amp;"'!$D$8:$D$67"),"Klassenarbeit"),""))</f>
        <v/>
      </c>
      <c r="F40" s="41">
        <f>IF(OR(F$5="",$A40=""),"",IFERROR(COUNTIFS(INDIRECT("'"&amp;F$5&amp;"'!$I$8:$I$67"),$A40,INDIRECT("'"&amp;F$5&amp;"'!$D$8:$D$67"),"Klassenarbeit"),""))</f>
        <v/>
      </c>
      <c r="G40" s="41">
        <f>IF($A40="","",SUM(C40:F40))</f>
        <v/>
      </c>
      <c r="H40" s="32">
        <f>IF($A40="","",IF(AND(COUNTIFS(Einstellungen!$A$23:$A$34,"&lt;="&amp;$A40,Einstellungen!$B$23:$B$34,"&gt;="&amp;$A40)&gt;0,COUNTIFS(Einstellungen!$A$23:$A$34,"&lt;="&amp;($A40+4),Einstellungen!$B$23:$B$34,"&gt;="&amp;($A40+4))&gt;0),"Ferien",IF(AND(COUNTIFS(Einstellungen!$A$38:$A$43,"&lt;="&amp;$A40,Einstellungen!$B$38:$B$43,"&gt;="&amp;$A40)&gt;0,COUNTIFS(Einstellungen!$A$38:$A$43,"&lt;="&amp;($A40+4),Einstellungen!$B$38:$B$43,"&gt;="&amp;($A40+4))&gt;0),"Sperrzeit","")))</f>
        <v/>
      </c>
    </row>
    <row r="41">
      <c r="A41" s="40">
        <f>IF(A40="","",IF(A40+7&gt;Einstellungen!$C$7,"",A40+7))</f>
        <v/>
      </c>
      <c r="B41" s="32">
        <f>IF(A41="","",WEEKNUM(A41,21))</f>
        <v/>
      </c>
      <c r="C41" s="41">
        <f>IF(OR(C$5="",$A41=""),"",IFERROR(COUNTIFS(INDIRECT("'"&amp;C$5&amp;"'!$I$8:$I$67"),$A41,INDIRECT("'"&amp;C$5&amp;"'!$D$8:$D$67"),"Klassenarbeit"),""))</f>
        <v/>
      </c>
      <c r="D41" s="41">
        <f>IF(OR(D$5="",$A41=""),"",IFERROR(COUNTIFS(INDIRECT("'"&amp;D$5&amp;"'!$I$8:$I$67"),$A41,INDIRECT("'"&amp;D$5&amp;"'!$D$8:$D$67"),"Klassenarbeit"),""))</f>
        <v/>
      </c>
      <c r="E41" s="41">
        <f>IF(OR(E$5="",$A41=""),"",IFERROR(COUNTIFS(INDIRECT("'"&amp;E$5&amp;"'!$I$8:$I$67"),$A41,INDIRECT("'"&amp;E$5&amp;"'!$D$8:$D$67"),"Klassenarbeit"),""))</f>
        <v/>
      </c>
      <c r="F41" s="41">
        <f>IF(OR(F$5="",$A41=""),"",IFERROR(COUNTIFS(INDIRECT("'"&amp;F$5&amp;"'!$I$8:$I$67"),$A41,INDIRECT("'"&amp;F$5&amp;"'!$D$8:$D$67"),"Klassenarbeit"),""))</f>
        <v/>
      </c>
      <c r="G41" s="41">
        <f>IF($A41="","",SUM(C41:F41))</f>
        <v/>
      </c>
      <c r="H41" s="32">
        <f>IF($A41="","",IF(AND(COUNTIFS(Einstellungen!$A$23:$A$34,"&lt;="&amp;$A41,Einstellungen!$B$23:$B$34,"&gt;="&amp;$A41)&gt;0,COUNTIFS(Einstellungen!$A$23:$A$34,"&lt;="&amp;($A41+4),Einstellungen!$B$23:$B$34,"&gt;="&amp;($A41+4))&gt;0),"Ferien",IF(AND(COUNTIFS(Einstellungen!$A$38:$A$43,"&lt;="&amp;$A41,Einstellungen!$B$38:$B$43,"&gt;="&amp;$A41)&gt;0,COUNTIFS(Einstellungen!$A$38:$A$43,"&lt;="&amp;($A41+4),Einstellungen!$B$38:$B$43,"&gt;="&amp;($A41+4))&gt;0),"Sperrzeit","")))</f>
        <v/>
      </c>
    </row>
    <row r="42">
      <c r="A42" s="40">
        <f>IF(A41="","",IF(A41+7&gt;Einstellungen!$C$7,"",A41+7))</f>
        <v/>
      </c>
      <c r="B42" s="32">
        <f>IF(A42="","",WEEKNUM(A42,21))</f>
        <v/>
      </c>
      <c r="C42" s="41">
        <f>IF(OR(C$5="",$A42=""),"",IFERROR(COUNTIFS(INDIRECT("'"&amp;C$5&amp;"'!$I$8:$I$67"),$A42,INDIRECT("'"&amp;C$5&amp;"'!$D$8:$D$67"),"Klassenarbeit"),""))</f>
        <v/>
      </c>
      <c r="D42" s="41">
        <f>IF(OR(D$5="",$A42=""),"",IFERROR(COUNTIFS(INDIRECT("'"&amp;D$5&amp;"'!$I$8:$I$67"),$A42,INDIRECT("'"&amp;D$5&amp;"'!$D$8:$D$67"),"Klassenarbeit"),""))</f>
        <v/>
      </c>
      <c r="E42" s="41">
        <f>IF(OR(E$5="",$A42=""),"",IFERROR(COUNTIFS(INDIRECT("'"&amp;E$5&amp;"'!$I$8:$I$67"),$A42,INDIRECT("'"&amp;E$5&amp;"'!$D$8:$D$67"),"Klassenarbeit"),""))</f>
        <v/>
      </c>
      <c r="F42" s="41">
        <f>IF(OR(F$5="",$A42=""),"",IFERROR(COUNTIFS(INDIRECT("'"&amp;F$5&amp;"'!$I$8:$I$67"),$A42,INDIRECT("'"&amp;F$5&amp;"'!$D$8:$D$67"),"Klassenarbeit"),""))</f>
        <v/>
      </c>
      <c r="G42" s="41">
        <f>IF($A42="","",SUM(C42:F42))</f>
        <v/>
      </c>
      <c r="H42" s="32">
        <f>IF($A42="","",IF(AND(COUNTIFS(Einstellungen!$A$23:$A$34,"&lt;="&amp;$A42,Einstellungen!$B$23:$B$34,"&gt;="&amp;$A42)&gt;0,COUNTIFS(Einstellungen!$A$23:$A$34,"&lt;="&amp;($A42+4),Einstellungen!$B$23:$B$34,"&gt;="&amp;($A42+4))&gt;0),"Ferien",IF(AND(COUNTIFS(Einstellungen!$A$38:$A$43,"&lt;="&amp;$A42,Einstellungen!$B$38:$B$43,"&gt;="&amp;$A42)&gt;0,COUNTIFS(Einstellungen!$A$38:$A$43,"&lt;="&amp;($A42+4),Einstellungen!$B$38:$B$43,"&gt;="&amp;($A42+4))&gt;0),"Sperrzeit","")))</f>
        <v/>
      </c>
    </row>
    <row r="43">
      <c r="A43" s="40">
        <f>IF(A42="","",IF(A42+7&gt;Einstellungen!$C$7,"",A42+7))</f>
        <v/>
      </c>
      <c r="B43" s="32">
        <f>IF(A43="","",WEEKNUM(A43,21))</f>
        <v/>
      </c>
      <c r="C43" s="41">
        <f>IF(OR(C$5="",$A43=""),"",IFERROR(COUNTIFS(INDIRECT("'"&amp;C$5&amp;"'!$I$8:$I$67"),$A43,INDIRECT("'"&amp;C$5&amp;"'!$D$8:$D$67"),"Klassenarbeit"),""))</f>
        <v/>
      </c>
      <c r="D43" s="41">
        <f>IF(OR(D$5="",$A43=""),"",IFERROR(COUNTIFS(INDIRECT("'"&amp;D$5&amp;"'!$I$8:$I$67"),$A43,INDIRECT("'"&amp;D$5&amp;"'!$D$8:$D$67"),"Klassenarbeit"),""))</f>
        <v/>
      </c>
      <c r="E43" s="41">
        <f>IF(OR(E$5="",$A43=""),"",IFERROR(COUNTIFS(INDIRECT("'"&amp;E$5&amp;"'!$I$8:$I$67"),$A43,INDIRECT("'"&amp;E$5&amp;"'!$D$8:$D$67"),"Klassenarbeit"),""))</f>
        <v/>
      </c>
      <c r="F43" s="41">
        <f>IF(OR(F$5="",$A43=""),"",IFERROR(COUNTIFS(INDIRECT("'"&amp;F$5&amp;"'!$I$8:$I$67"),$A43,INDIRECT("'"&amp;F$5&amp;"'!$D$8:$D$67"),"Klassenarbeit"),""))</f>
        <v/>
      </c>
      <c r="G43" s="41">
        <f>IF($A43="","",SUM(C43:F43))</f>
        <v/>
      </c>
      <c r="H43" s="32">
        <f>IF($A43="","",IF(AND(COUNTIFS(Einstellungen!$A$23:$A$34,"&lt;="&amp;$A43,Einstellungen!$B$23:$B$34,"&gt;="&amp;$A43)&gt;0,COUNTIFS(Einstellungen!$A$23:$A$34,"&lt;="&amp;($A43+4),Einstellungen!$B$23:$B$34,"&gt;="&amp;($A43+4))&gt;0),"Ferien",IF(AND(COUNTIFS(Einstellungen!$A$38:$A$43,"&lt;="&amp;$A43,Einstellungen!$B$38:$B$43,"&gt;="&amp;$A43)&gt;0,COUNTIFS(Einstellungen!$A$38:$A$43,"&lt;="&amp;($A43+4),Einstellungen!$B$38:$B$43,"&gt;="&amp;($A43+4))&gt;0),"Sperrzeit","")))</f>
        <v/>
      </c>
    </row>
    <row r="44">
      <c r="A44" s="40">
        <f>IF(A43="","",IF(A43+7&gt;Einstellungen!$C$7,"",A43+7))</f>
        <v/>
      </c>
      <c r="B44" s="32">
        <f>IF(A44="","",WEEKNUM(A44,21))</f>
        <v/>
      </c>
      <c r="C44" s="41">
        <f>IF(OR(C$5="",$A44=""),"",IFERROR(COUNTIFS(INDIRECT("'"&amp;C$5&amp;"'!$I$8:$I$67"),$A44,INDIRECT("'"&amp;C$5&amp;"'!$D$8:$D$67"),"Klassenarbeit"),""))</f>
        <v/>
      </c>
      <c r="D44" s="41">
        <f>IF(OR(D$5="",$A44=""),"",IFERROR(COUNTIFS(INDIRECT("'"&amp;D$5&amp;"'!$I$8:$I$67"),$A44,INDIRECT("'"&amp;D$5&amp;"'!$D$8:$D$67"),"Klassenarbeit"),""))</f>
        <v/>
      </c>
      <c r="E44" s="41">
        <f>IF(OR(E$5="",$A44=""),"",IFERROR(COUNTIFS(INDIRECT("'"&amp;E$5&amp;"'!$I$8:$I$67"),$A44,INDIRECT("'"&amp;E$5&amp;"'!$D$8:$D$67"),"Klassenarbeit"),""))</f>
        <v/>
      </c>
      <c r="F44" s="41">
        <f>IF(OR(F$5="",$A44=""),"",IFERROR(COUNTIFS(INDIRECT("'"&amp;F$5&amp;"'!$I$8:$I$67"),$A44,INDIRECT("'"&amp;F$5&amp;"'!$D$8:$D$67"),"Klassenarbeit"),""))</f>
        <v/>
      </c>
      <c r="G44" s="41">
        <f>IF($A44="","",SUM(C44:F44))</f>
        <v/>
      </c>
      <c r="H44" s="32">
        <f>IF($A44="","",IF(AND(COUNTIFS(Einstellungen!$A$23:$A$34,"&lt;="&amp;$A44,Einstellungen!$B$23:$B$34,"&gt;="&amp;$A44)&gt;0,COUNTIFS(Einstellungen!$A$23:$A$34,"&lt;="&amp;($A44+4),Einstellungen!$B$23:$B$34,"&gt;="&amp;($A44+4))&gt;0),"Ferien",IF(AND(COUNTIFS(Einstellungen!$A$38:$A$43,"&lt;="&amp;$A44,Einstellungen!$B$38:$B$43,"&gt;="&amp;$A44)&gt;0,COUNTIFS(Einstellungen!$A$38:$A$43,"&lt;="&amp;($A44+4),Einstellungen!$B$38:$B$43,"&gt;="&amp;($A44+4))&gt;0),"Sperrzeit","")))</f>
        <v/>
      </c>
    </row>
    <row r="45">
      <c r="A45" s="40">
        <f>IF(A44="","",IF(A44+7&gt;Einstellungen!$C$7,"",A44+7))</f>
        <v/>
      </c>
      <c r="B45" s="32">
        <f>IF(A45="","",WEEKNUM(A45,21))</f>
        <v/>
      </c>
      <c r="C45" s="41">
        <f>IF(OR(C$5="",$A45=""),"",IFERROR(COUNTIFS(INDIRECT("'"&amp;C$5&amp;"'!$I$8:$I$67"),$A45,INDIRECT("'"&amp;C$5&amp;"'!$D$8:$D$67"),"Klassenarbeit"),""))</f>
        <v/>
      </c>
      <c r="D45" s="41">
        <f>IF(OR(D$5="",$A45=""),"",IFERROR(COUNTIFS(INDIRECT("'"&amp;D$5&amp;"'!$I$8:$I$67"),$A45,INDIRECT("'"&amp;D$5&amp;"'!$D$8:$D$67"),"Klassenarbeit"),""))</f>
        <v/>
      </c>
      <c r="E45" s="41">
        <f>IF(OR(E$5="",$A45=""),"",IFERROR(COUNTIFS(INDIRECT("'"&amp;E$5&amp;"'!$I$8:$I$67"),$A45,INDIRECT("'"&amp;E$5&amp;"'!$D$8:$D$67"),"Klassenarbeit"),""))</f>
        <v/>
      </c>
      <c r="F45" s="41">
        <f>IF(OR(F$5="",$A45=""),"",IFERROR(COUNTIFS(INDIRECT("'"&amp;F$5&amp;"'!$I$8:$I$67"),$A45,INDIRECT("'"&amp;F$5&amp;"'!$D$8:$D$67"),"Klassenarbeit"),""))</f>
        <v/>
      </c>
      <c r="G45" s="41">
        <f>IF($A45="","",SUM(C45:F45))</f>
        <v/>
      </c>
      <c r="H45" s="32">
        <f>IF($A45="","",IF(AND(COUNTIFS(Einstellungen!$A$23:$A$34,"&lt;="&amp;$A45,Einstellungen!$B$23:$B$34,"&gt;="&amp;$A45)&gt;0,COUNTIFS(Einstellungen!$A$23:$A$34,"&lt;="&amp;($A45+4),Einstellungen!$B$23:$B$34,"&gt;="&amp;($A45+4))&gt;0),"Ferien",IF(AND(COUNTIFS(Einstellungen!$A$38:$A$43,"&lt;="&amp;$A45,Einstellungen!$B$38:$B$43,"&gt;="&amp;$A45)&gt;0,COUNTIFS(Einstellungen!$A$38:$A$43,"&lt;="&amp;($A45+4),Einstellungen!$B$38:$B$43,"&gt;="&amp;($A45+4))&gt;0),"Sperrzeit","")))</f>
        <v/>
      </c>
    </row>
    <row r="46">
      <c r="A46" s="40">
        <f>IF(A45="","",IF(A45+7&gt;Einstellungen!$C$7,"",A45+7))</f>
        <v/>
      </c>
      <c r="B46" s="32">
        <f>IF(A46="","",WEEKNUM(A46,21))</f>
        <v/>
      </c>
      <c r="C46" s="41">
        <f>IF(OR(C$5="",$A46=""),"",IFERROR(COUNTIFS(INDIRECT("'"&amp;C$5&amp;"'!$I$8:$I$67"),$A46,INDIRECT("'"&amp;C$5&amp;"'!$D$8:$D$67"),"Klassenarbeit"),""))</f>
        <v/>
      </c>
      <c r="D46" s="41">
        <f>IF(OR(D$5="",$A46=""),"",IFERROR(COUNTIFS(INDIRECT("'"&amp;D$5&amp;"'!$I$8:$I$67"),$A46,INDIRECT("'"&amp;D$5&amp;"'!$D$8:$D$67"),"Klassenarbeit"),""))</f>
        <v/>
      </c>
      <c r="E46" s="41">
        <f>IF(OR(E$5="",$A46=""),"",IFERROR(COUNTIFS(INDIRECT("'"&amp;E$5&amp;"'!$I$8:$I$67"),$A46,INDIRECT("'"&amp;E$5&amp;"'!$D$8:$D$67"),"Klassenarbeit"),""))</f>
        <v/>
      </c>
      <c r="F46" s="41">
        <f>IF(OR(F$5="",$A46=""),"",IFERROR(COUNTIFS(INDIRECT("'"&amp;F$5&amp;"'!$I$8:$I$67"),$A46,INDIRECT("'"&amp;F$5&amp;"'!$D$8:$D$67"),"Klassenarbeit"),""))</f>
        <v/>
      </c>
      <c r="G46" s="41">
        <f>IF($A46="","",SUM(C46:F46))</f>
        <v/>
      </c>
      <c r="H46" s="32">
        <f>IF($A46="","",IF(AND(COUNTIFS(Einstellungen!$A$23:$A$34,"&lt;="&amp;$A46,Einstellungen!$B$23:$B$34,"&gt;="&amp;$A46)&gt;0,COUNTIFS(Einstellungen!$A$23:$A$34,"&lt;="&amp;($A46+4),Einstellungen!$B$23:$B$34,"&gt;="&amp;($A46+4))&gt;0),"Ferien",IF(AND(COUNTIFS(Einstellungen!$A$38:$A$43,"&lt;="&amp;$A46,Einstellungen!$B$38:$B$43,"&gt;="&amp;$A46)&gt;0,COUNTIFS(Einstellungen!$A$38:$A$43,"&lt;="&amp;($A46+4),Einstellungen!$B$38:$B$43,"&gt;="&amp;($A46+4))&gt;0),"Sperrzeit","")))</f>
        <v/>
      </c>
    </row>
    <row r="47">
      <c r="A47" s="40">
        <f>IF(A46="","",IF(A46+7&gt;Einstellungen!$C$7,"",A46+7))</f>
        <v/>
      </c>
      <c r="B47" s="32">
        <f>IF(A47="","",WEEKNUM(A47,21))</f>
        <v/>
      </c>
      <c r="C47" s="41">
        <f>IF(OR(C$5="",$A47=""),"",IFERROR(COUNTIFS(INDIRECT("'"&amp;C$5&amp;"'!$I$8:$I$67"),$A47,INDIRECT("'"&amp;C$5&amp;"'!$D$8:$D$67"),"Klassenarbeit"),""))</f>
        <v/>
      </c>
      <c r="D47" s="41">
        <f>IF(OR(D$5="",$A47=""),"",IFERROR(COUNTIFS(INDIRECT("'"&amp;D$5&amp;"'!$I$8:$I$67"),$A47,INDIRECT("'"&amp;D$5&amp;"'!$D$8:$D$67"),"Klassenarbeit"),""))</f>
        <v/>
      </c>
      <c r="E47" s="41">
        <f>IF(OR(E$5="",$A47=""),"",IFERROR(COUNTIFS(INDIRECT("'"&amp;E$5&amp;"'!$I$8:$I$67"),$A47,INDIRECT("'"&amp;E$5&amp;"'!$D$8:$D$67"),"Klassenarbeit"),""))</f>
        <v/>
      </c>
      <c r="F47" s="41">
        <f>IF(OR(F$5="",$A47=""),"",IFERROR(COUNTIFS(INDIRECT("'"&amp;F$5&amp;"'!$I$8:$I$67"),$A47,INDIRECT("'"&amp;F$5&amp;"'!$D$8:$D$67"),"Klassenarbeit"),""))</f>
        <v/>
      </c>
      <c r="G47" s="41">
        <f>IF($A47="","",SUM(C47:F47))</f>
        <v/>
      </c>
      <c r="H47" s="32">
        <f>IF($A47="","",IF(AND(COUNTIFS(Einstellungen!$A$23:$A$34,"&lt;="&amp;$A47,Einstellungen!$B$23:$B$34,"&gt;="&amp;$A47)&gt;0,COUNTIFS(Einstellungen!$A$23:$A$34,"&lt;="&amp;($A47+4),Einstellungen!$B$23:$B$34,"&gt;="&amp;($A47+4))&gt;0),"Ferien",IF(AND(COUNTIFS(Einstellungen!$A$38:$A$43,"&lt;="&amp;$A47,Einstellungen!$B$38:$B$43,"&gt;="&amp;$A47)&gt;0,COUNTIFS(Einstellungen!$A$38:$A$43,"&lt;="&amp;($A47+4),Einstellungen!$B$38:$B$43,"&gt;="&amp;($A47+4))&gt;0),"Sperrzeit","")))</f>
        <v/>
      </c>
    </row>
    <row r="48">
      <c r="A48" s="40">
        <f>IF(A47="","",IF(A47+7&gt;Einstellungen!$C$7,"",A47+7))</f>
        <v/>
      </c>
      <c r="B48" s="32">
        <f>IF(A48="","",WEEKNUM(A48,21))</f>
        <v/>
      </c>
      <c r="C48" s="41">
        <f>IF(OR(C$5="",$A48=""),"",IFERROR(COUNTIFS(INDIRECT("'"&amp;C$5&amp;"'!$I$8:$I$67"),$A48,INDIRECT("'"&amp;C$5&amp;"'!$D$8:$D$67"),"Klassenarbeit"),""))</f>
        <v/>
      </c>
      <c r="D48" s="41">
        <f>IF(OR(D$5="",$A48=""),"",IFERROR(COUNTIFS(INDIRECT("'"&amp;D$5&amp;"'!$I$8:$I$67"),$A48,INDIRECT("'"&amp;D$5&amp;"'!$D$8:$D$67"),"Klassenarbeit"),""))</f>
        <v/>
      </c>
      <c r="E48" s="41">
        <f>IF(OR(E$5="",$A48=""),"",IFERROR(COUNTIFS(INDIRECT("'"&amp;E$5&amp;"'!$I$8:$I$67"),$A48,INDIRECT("'"&amp;E$5&amp;"'!$D$8:$D$67"),"Klassenarbeit"),""))</f>
        <v/>
      </c>
      <c r="F48" s="41">
        <f>IF(OR(F$5="",$A48=""),"",IFERROR(COUNTIFS(INDIRECT("'"&amp;F$5&amp;"'!$I$8:$I$67"),$A48,INDIRECT("'"&amp;F$5&amp;"'!$D$8:$D$67"),"Klassenarbeit"),""))</f>
        <v/>
      </c>
      <c r="G48" s="41">
        <f>IF($A48="","",SUM(C48:F48))</f>
        <v/>
      </c>
      <c r="H48" s="32">
        <f>IF($A48="","",IF(AND(COUNTIFS(Einstellungen!$A$23:$A$34,"&lt;="&amp;$A48,Einstellungen!$B$23:$B$34,"&gt;="&amp;$A48)&gt;0,COUNTIFS(Einstellungen!$A$23:$A$34,"&lt;="&amp;($A48+4),Einstellungen!$B$23:$B$34,"&gt;="&amp;($A48+4))&gt;0),"Ferien",IF(AND(COUNTIFS(Einstellungen!$A$38:$A$43,"&lt;="&amp;$A48,Einstellungen!$B$38:$B$43,"&gt;="&amp;$A48)&gt;0,COUNTIFS(Einstellungen!$A$38:$A$43,"&lt;="&amp;($A48+4),Einstellungen!$B$38:$B$43,"&gt;="&amp;($A48+4))&gt;0),"Sperrzeit","")))</f>
        <v/>
      </c>
    </row>
    <row r="49">
      <c r="A49" s="40">
        <f>IF(A48="","",IF(A48+7&gt;Einstellungen!$C$7,"",A48+7))</f>
        <v/>
      </c>
      <c r="B49" s="32">
        <f>IF(A49="","",WEEKNUM(A49,21))</f>
        <v/>
      </c>
      <c r="C49" s="41">
        <f>IF(OR(C$5="",$A49=""),"",IFERROR(COUNTIFS(INDIRECT("'"&amp;C$5&amp;"'!$I$8:$I$67"),$A49,INDIRECT("'"&amp;C$5&amp;"'!$D$8:$D$67"),"Klassenarbeit"),""))</f>
        <v/>
      </c>
      <c r="D49" s="41">
        <f>IF(OR(D$5="",$A49=""),"",IFERROR(COUNTIFS(INDIRECT("'"&amp;D$5&amp;"'!$I$8:$I$67"),$A49,INDIRECT("'"&amp;D$5&amp;"'!$D$8:$D$67"),"Klassenarbeit"),""))</f>
        <v/>
      </c>
      <c r="E49" s="41">
        <f>IF(OR(E$5="",$A49=""),"",IFERROR(COUNTIFS(INDIRECT("'"&amp;E$5&amp;"'!$I$8:$I$67"),$A49,INDIRECT("'"&amp;E$5&amp;"'!$D$8:$D$67"),"Klassenarbeit"),""))</f>
        <v/>
      </c>
      <c r="F49" s="41">
        <f>IF(OR(F$5="",$A49=""),"",IFERROR(COUNTIFS(INDIRECT("'"&amp;F$5&amp;"'!$I$8:$I$67"),$A49,INDIRECT("'"&amp;F$5&amp;"'!$D$8:$D$67"),"Klassenarbeit"),""))</f>
        <v/>
      </c>
      <c r="G49" s="41">
        <f>IF($A49="","",SUM(C49:F49))</f>
        <v/>
      </c>
      <c r="H49" s="32">
        <f>IF($A49="","",IF(AND(COUNTIFS(Einstellungen!$A$23:$A$34,"&lt;="&amp;$A49,Einstellungen!$B$23:$B$34,"&gt;="&amp;$A49)&gt;0,COUNTIFS(Einstellungen!$A$23:$A$34,"&lt;="&amp;($A49+4),Einstellungen!$B$23:$B$34,"&gt;="&amp;($A49+4))&gt;0),"Ferien",IF(AND(COUNTIFS(Einstellungen!$A$38:$A$43,"&lt;="&amp;$A49,Einstellungen!$B$38:$B$43,"&gt;="&amp;$A49)&gt;0,COUNTIFS(Einstellungen!$A$38:$A$43,"&lt;="&amp;($A49+4),Einstellungen!$B$38:$B$43,"&gt;="&amp;($A49+4))&gt;0),"Sperrzeit","")))</f>
        <v/>
      </c>
    </row>
    <row r="50">
      <c r="A50" s="40">
        <f>IF(A49="","",IF(A49+7&gt;Einstellungen!$C$7,"",A49+7))</f>
        <v/>
      </c>
      <c r="B50" s="32">
        <f>IF(A50="","",WEEKNUM(A50,21))</f>
        <v/>
      </c>
      <c r="C50" s="41">
        <f>IF(OR(C$5="",$A50=""),"",IFERROR(COUNTIFS(INDIRECT("'"&amp;C$5&amp;"'!$I$8:$I$67"),$A50,INDIRECT("'"&amp;C$5&amp;"'!$D$8:$D$67"),"Klassenarbeit"),""))</f>
        <v/>
      </c>
      <c r="D50" s="41">
        <f>IF(OR(D$5="",$A50=""),"",IFERROR(COUNTIFS(INDIRECT("'"&amp;D$5&amp;"'!$I$8:$I$67"),$A50,INDIRECT("'"&amp;D$5&amp;"'!$D$8:$D$67"),"Klassenarbeit"),""))</f>
        <v/>
      </c>
      <c r="E50" s="41">
        <f>IF(OR(E$5="",$A50=""),"",IFERROR(COUNTIFS(INDIRECT("'"&amp;E$5&amp;"'!$I$8:$I$67"),$A50,INDIRECT("'"&amp;E$5&amp;"'!$D$8:$D$67"),"Klassenarbeit"),""))</f>
        <v/>
      </c>
      <c r="F50" s="41">
        <f>IF(OR(F$5="",$A50=""),"",IFERROR(COUNTIFS(INDIRECT("'"&amp;F$5&amp;"'!$I$8:$I$67"),$A50,INDIRECT("'"&amp;F$5&amp;"'!$D$8:$D$67"),"Klassenarbeit"),""))</f>
        <v/>
      </c>
      <c r="G50" s="41">
        <f>IF($A50="","",SUM(C50:F50))</f>
        <v/>
      </c>
      <c r="H50" s="32">
        <f>IF($A50="","",IF(AND(COUNTIFS(Einstellungen!$A$23:$A$34,"&lt;="&amp;$A50,Einstellungen!$B$23:$B$34,"&gt;="&amp;$A50)&gt;0,COUNTIFS(Einstellungen!$A$23:$A$34,"&lt;="&amp;($A50+4),Einstellungen!$B$23:$B$34,"&gt;="&amp;($A50+4))&gt;0),"Ferien",IF(AND(COUNTIFS(Einstellungen!$A$38:$A$43,"&lt;="&amp;$A50,Einstellungen!$B$38:$B$43,"&gt;="&amp;$A50)&gt;0,COUNTIFS(Einstellungen!$A$38:$A$43,"&lt;="&amp;($A50+4),Einstellungen!$B$38:$B$43,"&gt;="&amp;($A50+4))&gt;0),"Sperrzeit","")))</f>
        <v/>
      </c>
    </row>
    <row r="51">
      <c r="A51" s="40">
        <f>IF(A50="","",IF(A50+7&gt;Einstellungen!$C$7,"",A50+7))</f>
        <v/>
      </c>
      <c r="B51" s="32">
        <f>IF(A51="","",WEEKNUM(A51,21))</f>
        <v/>
      </c>
      <c r="C51" s="41">
        <f>IF(OR(C$5="",$A51=""),"",IFERROR(COUNTIFS(INDIRECT("'"&amp;C$5&amp;"'!$I$8:$I$67"),$A51,INDIRECT("'"&amp;C$5&amp;"'!$D$8:$D$67"),"Klassenarbeit"),""))</f>
        <v/>
      </c>
      <c r="D51" s="41">
        <f>IF(OR(D$5="",$A51=""),"",IFERROR(COUNTIFS(INDIRECT("'"&amp;D$5&amp;"'!$I$8:$I$67"),$A51,INDIRECT("'"&amp;D$5&amp;"'!$D$8:$D$67"),"Klassenarbeit"),""))</f>
        <v/>
      </c>
      <c r="E51" s="41">
        <f>IF(OR(E$5="",$A51=""),"",IFERROR(COUNTIFS(INDIRECT("'"&amp;E$5&amp;"'!$I$8:$I$67"),$A51,INDIRECT("'"&amp;E$5&amp;"'!$D$8:$D$67"),"Klassenarbeit"),""))</f>
        <v/>
      </c>
      <c r="F51" s="41">
        <f>IF(OR(F$5="",$A51=""),"",IFERROR(COUNTIFS(INDIRECT("'"&amp;F$5&amp;"'!$I$8:$I$67"),$A51,INDIRECT("'"&amp;F$5&amp;"'!$D$8:$D$67"),"Klassenarbeit"),""))</f>
        <v/>
      </c>
      <c r="G51" s="41">
        <f>IF($A51="","",SUM(C51:F51))</f>
        <v/>
      </c>
      <c r="H51" s="32">
        <f>IF($A51="","",IF(AND(COUNTIFS(Einstellungen!$A$23:$A$34,"&lt;="&amp;$A51,Einstellungen!$B$23:$B$34,"&gt;="&amp;$A51)&gt;0,COUNTIFS(Einstellungen!$A$23:$A$34,"&lt;="&amp;($A51+4),Einstellungen!$B$23:$B$34,"&gt;="&amp;($A51+4))&gt;0),"Ferien",IF(AND(COUNTIFS(Einstellungen!$A$38:$A$43,"&lt;="&amp;$A51,Einstellungen!$B$38:$B$43,"&gt;="&amp;$A51)&gt;0,COUNTIFS(Einstellungen!$A$38:$A$43,"&lt;="&amp;($A51+4),Einstellungen!$B$38:$B$43,"&gt;="&amp;($A51+4))&gt;0),"Sperrzeit","")))</f>
        <v/>
      </c>
    </row>
    <row r="52">
      <c r="A52" s="40">
        <f>IF(A51="","",IF(A51+7&gt;Einstellungen!$C$7,"",A51+7))</f>
        <v/>
      </c>
      <c r="B52" s="32">
        <f>IF(A52="","",WEEKNUM(A52,21))</f>
        <v/>
      </c>
      <c r="C52" s="41">
        <f>IF(OR(C$5="",$A52=""),"",IFERROR(COUNTIFS(INDIRECT("'"&amp;C$5&amp;"'!$I$8:$I$67"),$A52,INDIRECT("'"&amp;C$5&amp;"'!$D$8:$D$67"),"Klassenarbeit"),""))</f>
        <v/>
      </c>
      <c r="D52" s="41">
        <f>IF(OR(D$5="",$A52=""),"",IFERROR(COUNTIFS(INDIRECT("'"&amp;D$5&amp;"'!$I$8:$I$67"),$A52,INDIRECT("'"&amp;D$5&amp;"'!$D$8:$D$67"),"Klassenarbeit"),""))</f>
        <v/>
      </c>
      <c r="E52" s="41">
        <f>IF(OR(E$5="",$A52=""),"",IFERROR(COUNTIFS(INDIRECT("'"&amp;E$5&amp;"'!$I$8:$I$67"),$A52,INDIRECT("'"&amp;E$5&amp;"'!$D$8:$D$67"),"Klassenarbeit"),""))</f>
        <v/>
      </c>
      <c r="F52" s="41">
        <f>IF(OR(F$5="",$A52=""),"",IFERROR(COUNTIFS(INDIRECT("'"&amp;F$5&amp;"'!$I$8:$I$67"),$A52,INDIRECT("'"&amp;F$5&amp;"'!$D$8:$D$67"),"Klassenarbeit"),""))</f>
        <v/>
      </c>
      <c r="G52" s="41">
        <f>IF($A52="","",SUM(C52:F52))</f>
        <v/>
      </c>
      <c r="H52" s="32">
        <f>IF($A52="","",IF(AND(COUNTIFS(Einstellungen!$A$23:$A$34,"&lt;="&amp;$A52,Einstellungen!$B$23:$B$34,"&gt;="&amp;$A52)&gt;0,COUNTIFS(Einstellungen!$A$23:$A$34,"&lt;="&amp;($A52+4),Einstellungen!$B$23:$B$34,"&gt;="&amp;($A52+4))&gt;0),"Ferien",IF(AND(COUNTIFS(Einstellungen!$A$38:$A$43,"&lt;="&amp;$A52,Einstellungen!$B$38:$B$43,"&gt;="&amp;$A52)&gt;0,COUNTIFS(Einstellungen!$A$38:$A$43,"&lt;="&amp;($A52+4),Einstellungen!$B$38:$B$43,"&gt;="&amp;($A52+4))&gt;0),"Sperrzeit","")))</f>
        <v/>
      </c>
    </row>
    <row r="53">
      <c r="A53" s="40">
        <f>IF(A52="","",IF(A52+7&gt;Einstellungen!$C$7,"",A52+7))</f>
        <v/>
      </c>
      <c r="B53" s="32">
        <f>IF(A53="","",WEEKNUM(A53,21))</f>
        <v/>
      </c>
      <c r="C53" s="41">
        <f>IF(OR(C$5="",$A53=""),"",IFERROR(COUNTIFS(INDIRECT("'"&amp;C$5&amp;"'!$I$8:$I$67"),$A53,INDIRECT("'"&amp;C$5&amp;"'!$D$8:$D$67"),"Klassenarbeit"),""))</f>
        <v/>
      </c>
      <c r="D53" s="41">
        <f>IF(OR(D$5="",$A53=""),"",IFERROR(COUNTIFS(INDIRECT("'"&amp;D$5&amp;"'!$I$8:$I$67"),$A53,INDIRECT("'"&amp;D$5&amp;"'!$D$8:$D$67"),"Klassenarbeit"),""))</f>
        <v/>
      </c>
      <c r="E53" s="41">
        <f>IF(OR(E$5="",$A53=""),"",IFERROR(COUNTIFS(INDIRECT("'"&amp;E$5&amp;"'!$I$8:$I$67"),$A53,INDIRECT("'"&amp;E$5&amp;"'!$D$8:$D$67"),"Klassenarbeit"),""))</f>
        <v/>
      </c>
      <c r="F53" s="41">
        <f>IF(OR(F$5="",$A53=""),"",IFERROR(COUNTIFS(INDIRECT("'"&amp;F$5&amp;"'!$I$8:$I$67"),$A53,INDIRECT("'"&amp;F$5&amp;"'!$D$8:$D$67"),"Klassenarbeit"),""))</f>
        <v/>
      </c>
      <c r="G53" s="41">
        <f>IF($A53="","",SUM(C53:F53))</f>
        <v/>
      </c>
      <c r="H53" s="32">
        <f>IF($A53="","",IF(AND(COUNTIFS(Einstellungen!$A$23:$A$34,"&lt;="&amp;$A53,Einstellungen!$B$23:$B$34,"&gt;="&amp;$A53)&gt;0,COUNTIFS(Einstellungen!$A$23:$A$34,"&lt;="&amp;($A53+4),Einstellungen!$B$23:$B$34,"&gt;="&amp;($A53+4))&gt;0),"Ferien",IF(AND(COUNTIFS(Einstellungen!$A$38:$A$43,"&lt;="&amp;$A53,Einstellungen!$B$38:$B$43,"&gt;="&amp;$A53)&gt;0,COUNTIFS(Einstellungen!$A$38:$A$43,"&lt;="&amp;($A53+4),Einstellungen!$B$38:$B$43,"&gt;="&amp;($A53+4))&gt;0),"Sperrzeit","")))</f>
        <v/>
      </c>
    </row>
    <row r="54">
      <c r="A54" s="40">
        <f>IF(A53="","",IF(A53+7&gt;Einstellungen!$C$7,"",A53+7))</f>
        <v/>
      </c>
      <c r="B54" s="32">
        <f>IF(A54="","",WEEKNUM(A54,21))</f>
        <v/>
      </c>
      <c r="C54" s="41">
        <f>IF(OR(C$5="",$A54=""),"",IFERROR(COUNTIFS(INDIRECT("'"&amp;C$5&amp;"'!$I$8:$I$67"),$A54,INDIRECT("'"&amp;C$5&amp;"'!$D$8:$D$67"),"Klassenarbeit"),""))</f>
        <v/>
      </c>
      <c r="D54" s="41">
        <f>IF(OR(D$5="",$A54=""),"",IFERROR(COUNTIFS(INDIRECT("'"&amp;D$5&amp;"'!$I$8:$I$67"),$A54,INDIRECT("'"&amp;D$5&amp;"'!$D$8:$D$67"),"Klassenarbeit"),""))</f>
        <v/>
      </c>
      <c r="E54" s="41">
        <f>IF(OR(E$5="",$A54=""),"",IFERROR(COUNTIFS(INDIRECT("'"&amp;E$5&amp;"'!$I$8:$I$67"),$A54,INDIRECT("'"&amp;E$5&amp;"'!$D$8:$D$67"),"Klassenarbeit"),""))</f>
        <v/>
      </c>
      <c r="F54" s="41">
        <f>IF(OR(F$5="",$A54=""),"",IFERROR(COUNTIFS(INDIRECT("'"&amp;F$5&amp;"'!$I$8:$I$67"),$A54,INDIRECT("'"&amp;F$5&amp;"'!$D$8:$D$67"),"Klassenarbeit"),""))</f>
        <v/>
      </c>
      <c r="G54" s="41">
        <f>IF($A54="","",SUM(C54:F54))</f>
        <v/>
      </c>
      <c r="H54" s="32">
        <f>IF($A54="","",IF(AND(COUNTIFS(Einstellungen!$A$23:$A$34,"&lt;="&amp;$A54,Einstellungen!$B$23:$B$34,"&gt;="&amp;$A54)&gt;0,COUNTIFS(Einstellungen!$A$23:$A$34,"&lt;="&amp;($A54+4),Einstellungen!$B$23:$B$34,"&gt;="&amp;($A54+4))&gt;0),"Ferien",IF(AND(COUNTIFS(Einstellungen!$A$38:$A$43,"&lt;="&amp;$A54,Einstellungen!$B$38:$B$43,"&gt;="&amp;$A54)&gt;0,COUNTIFS(Einstellungen!$A$38:$A$43,"&lt;="&amp;($A54+4),Einstellungen!$B$38:$B$43,"&gt;="&amp;($A54+4))&gt;0),"Sperrzeit","")))</f>
        <v/>
      </c>
    </row>
    <row r="55">
      <c r="A55" s="40">
        <f>IF(A54="","",IF(A54+7&gt;Einstellungen!$C$7,"",A54+7))</f>
        <v/>
      </c>
      <c r="B55" s="32">
        <f>IF(A55="","",WEEKNUM(A55,21))</f>
        <v/>
      </c>
      <c r="C55" s="41">
        <f>IF(OR(C$5="",$A55=""),"",IFERROR(COUNTIFS(INDIRECT("'"&amp;C$5&amp;"'!$I$8:$I$67"),$A55,INDIRECT("'"&amp;C$5&amp;"'!$D$8:$D$67"),"Klassenarbeit"),""))</f>
        <v/>
      </c>
      <c r="D55" s="41">
        <f>IF(OR(D$5="",$A55=""),"",IFERROR(COUNTIFS(INDIRECT("'"&amp;D$5&amp;"'!$I$8:$I$67"),$A55,INDIRECT("'"&amp;D$5&amp;"'!$D$8:$D$67"),"Klassenarbeit"),""))</f>
        <v/>
      </c>
      <c r="E55" s="41">
        <f>IF(OR(E$5="",$A55=""),"",IFERROR(COUNTIFS(INDIRECT("'"&amp;E$5&amp;"'!$I$8:$I$67"),$A55,INDIRECT("'"&amp;E$5&amp;"'!$D$8:$D$67"),"Klassenarbeit"),""))</f>
        <v/>
      </c>
      <c r="F55" s="41">
        <f>IF(OR(F$5="",$A55=""),"",IFERROR(COUNTIFS(INDIRECT("'"&amp;F$5&amp;"'!$I$8:$I$67"),$A55,INDIRECT("'"&amp;F$5&amp;"'!$D$8:$D$67"),"Klassenarbeit"),""))</f>
        <v/>
      </c>
      <c r="G55" s="41">
        <f>IF($A55="","",SUM(C55:F55))</f>
        <v/>
      </c>
      <c r="H55" s="32">
        <f>IF($A55="","",IF(AND(COUNTIFS(Einstellungen!$A$23:$A$34,"&lt;="&amp;$A55,Einstellungen!$B$23:$B$34,"&gt;="&amp;$A55)&gt;0,COUNTIFS(Einstellungen!$A$23:$A$34,"&lt;="&amp;($A55+4),Einstellungen!$B$23:$B$34,"&gt;="&amp;($A55+4))&gt;0),"Ferien",IF(AND(COUNTIFS(Einstellungen!$A$38:$A$43,"&lt;="&amp;$A55,Einstellungen!$B$38:$B$43,"&gt;="&amp;$A55)&gt;0,COUNTIFS(Einstellungen!$A$38:$A$43,"&lt;="&amp;($A55+4),Einstellungen!$B$38:$B$43,"&gt;="&amp;($A55+4))&gt;0),"Sperrzeit","")))</f>
        <v/>
      </c>
    </row>
    <row r="56">
      <c r="A56" s="40">
        <f>IF(A55="","",IF(A55+7&gt;Einstellungen!$C$7,"",A55+7))</f>
        <v/>
      </c>
      <c r="B56" s="32">
        <f>IF(A56="","",WEEKNUM(A56,21))</f>
        <v/>
      </c>
      <c r="C56" s="41">
        <f>IF(OR(C$5="",$A56=""),"",IFERROR(COUNTIFS(INDIRECT("'"&amp;C$5&amp;"'!$I$8:$I$67"),$A56,INDIRECT("'"&amp;C$5&amp;"'!$D$8:$D$67"),"Klassenarbeit"),""))</f>
        <v/>
      </c>
      <c r="D56" s="41">
        <f>IF(OR(D$5="",$A56=""),"",IFERROR(COUNTIFS(INDIRECT("'"&amp;D$5&amp;"'!$I$8:$I$67"),$A56,INDIRECT("'"&amp;D$5&amp;"'!$D$8:$D$67"),"Klassenarbeit"),""))</f>
        <v/>
      </c>
      <c r="E56" s="41">
        <f>IF(OR(E$5="",$A56=""),"",IFERROR(COUNTIFS(INDIRECT("'"&amp;E$5&amp;"'!$I$8:$I$67"),$A56,INDIRECT("'"&amp;E$5&amp;"'!$D$8:$D$67"),"Klassenarbeit"),""))</f>
        <v/>
      </c>
      <c r="F56" s="41">
        <f>IF(OR(F$5="",$A56=""),"",IFERROR(COUNTIFS(INDIRECT("'"&amp;F$5&amp;"'!$I$8:$I$67"),$A56,INDIRECT("'"&amp;F$5&amp;"'!$D$8:$D$67"),"Klassenarbeit"),""))</f>
        <v/>
      </c>
      <c r="G56" s="41">
        <f>IF($A56="","",SUM(C56:F56))</f>
        <v/>
      </c>
      <c r="H56" s="32">
        <f>IF($A56="","",IF(AND(COUNTIFS(Einstellungen!$A$23:$A$34,"&lt;="&amp;$A56,Einstellungen!$B$23:$B$34,"&gt;="&amp;$A56)&gt;0,COUNTIFS(Einstellungen!$A$23:$A$34,"&lt;="&amp;($A56+4),Einstellungen!$B$23:$B$34,"&gt;="&amp;($A56+4))&gt;0),"Ferien",IF(AND(COUNTIFS(Einstellungen!$A$38:$A$43,"&lt;="&amp;$A56,Einstellungen!$B$38:$B$43,"&gt;="&amp;$A56)&gt;0,COUNTIFS(Einstellungen!$A$38:$A$43,"&lt;="&amp;($A56+4),Einstellungen!$B$38:$B$43,"&gt;="&amp;($A56+4))&gt;0),"Sperrzeit","")))</f>
        <v/>
      </c>
    </row>
    <row r="57">
      <c r="A57" s="40">
        <f>IF(A56="","",IF(A56+7&gt;Einstellungen!$C$7,"",A56+7))</f>
        <v/>
      </c>
      <c r="B57" s="32">
        <f>IF(A57="","",WEEKNUM(A57,21))</f>
        <v/>
      </c>
      <c r="C57" s="41">
        <f>IF(OR(C$5="",$A57=""),"",IFERROR(COUNTIFS(INDIRECT("'"&amp;C$5&amp;"'!$I$8:$I$67"),$A57,INDIRECT("'"&amp;C$5&amp;"'!$D$8:$D$67"),"Klassenarbeit"),""))</f>
        <v/>
      </c>
      <c r="D57" s="41">
        <f>IF(OR(D$5="",$A57=""),"",IFERROR(COUNTIFS(INDIRECT("'"&amp;D$5&amp;"'!$I$8:$I$67"),$A57,INDIRECT("'"&amp;D$5&amp;"'!$D$8:$D$67"),"Klassenarbeit"),""))</f>
        <v/>
      </c>
      <c r="E57" s="41">
        <f>IF(OR(E$5="",$A57=""),"",IFERROR(COUNTIFS(INDIRECT("'"&amp;E$5&amp;"'!$I$8:$I$67"),$A57,INDIRECT("'"&amp;E$5&amp;"'!$D$8:$D$67"),"Klassenarbeit"),""))</f>
        <v/>
      </c>
      <c r="F57" s="41">
        <f>IF(OR(F$5="",$A57=""),"",IFERROR(COUNTIFS(INDIRECT("'"&amp;F$5&amp;"'!$I$8:$I$67"),$A57,INDIRECT("'"&amp;F$5&amp;"'!$D$8:$D$67"),"Klassenarbeit"),""))</f>
        <v/>
      </c>
      <c r="G57" s="41">
        <f>IF($A57="","",SUM(C57:F57))</f>
        <v/>
      </c>
      <c r="H57" s="32">
        <f>IF($A57="","",IF(AND(COUNTIFS(Einstellungen!$A$23:$A$34,"&lt;="&amp;$A57,Einstellungen!$B$23:$B$34,"&gt;="&amp;$A57)&gt;0,COUNTIFS(Einstellungen!$A$23:$A$34,"&lt;="&amp;($A57+4),Einstellungen!$B$23:$B$34,"&gt;="&amp;($A57+4))&gt;0),"Ferien",IF(AND(COUNTIFS(Einstellungen!$A$38:$A$43,"&lt;="&amp;$A57,Einstellungen!$B$38:$B$43,"&gt;="&amp;$A57)&gt;0,COUNTIFS(Einstellungen!$A$38:$A$43,"&lt;="&amp;($A57+4),Einstellungen!$B$38:$B$43,"&gt;="&amp;($A57+4))&gt;0),"Sperrzeit","")))</f>
        <v/>
      </c>
    </row>
  </sheetData>
  <sheetProtection selectLockedCells="0" selectUnlockedCells="0" sheet="1" objects="0" insertRows="1" insertHyperlinks="1" autoFilter="1" scenarios="0" formatColumns="0" deleteColumns="1" insertColumns="1" pivotTables="1" deleteRows="1" formatCells="1" formatRows="0" sort="1"/>
  <mergeCells count="2">
    <mergeCell ref="A3:H3"/>
    <mergeCell ref="A2:H2"/>
  </mergeCells>
  <conditionalFormatting sqref="C6:F57">
    <cfRule type="expression" priority="1" dxfId="0">
      <formula>AND(Einstellungen!$B$11&lt;&gt;"",ISNUMBER(C6),C6&gt;Einstellungen!$B$11)</formula>
    </cfRule>
  </conditionalFormatting>
  <conditionalFormatting sqref="A6:H57">
    <cfRule type="expression" priority="2" dxfId="1">
      <formula>$H6&lt;&gt;""</formula>
    </cfRule>
  </conditionalFormatting>
  <pageMargins left="0.6" right="0.6" top="0.9" bottom="0.8" header="0.5" footer="0.5"/>
  <pageSetup orientation="landscape" paperSize="9" fitToHeight="0" fitToWidth="1"/>
  <headerFooter>
    <oddHeader>&amp;L&amp;8 LSP-02_05-006 · Klassenarbeits-Kalender&amp;R&amp;8 &amp;A</oddHeader>
    <oddFooter>&amp;L&amp;8 LSP-02_05-006c-Klassenarbeits-Kalender.xlsx&amp;C&amp;8 Stand 10-2026&amp;R&amp;8 Seite &amp;P von &amp;N</oddFooter>
    <evenHeader/>
    <evenFooter/>
    <firstHeader/>
    <firstFooter/>
  </headerFooter>
</worksheet>
</file>

<file path=xl/worksheets/sheet4.xml><?xml version="1.0" encoding="utf-8"?>
<worksheet xmlns="http://schemas.openxmlformats.org/spreadsheetml/2006/main">
  <sheetPr>
    <tabColor rgb="005D7DBE"/>
    <outlinePr summaryBelow="1" summaryRight="1"/>
    <pageSetUpPr fitToPage="1"/>
  </sheetPr>
  <dimension ref="A1:K141"/>
  <sheetViews>
    <sheetView showGridLines="0" workbookViewId="0">
      <selection activeCell="A1" sqref="A1"/>
    </sheetView>
  </sheetViews>
  <sheetFormatPr baseColWidth="8" defaultRowHeight="15"/>
  <cols>
    <col width="15" customWidth="1" min="1" max="1"/>
    <col width="8" customWidth="1" min="2" max="2"/>
    <col width="12" customWidth="1" min="3" max="3"/>
    <col width="18" customWidth="1" min="4" max="4"/>
    <col width="14" customWidth="1" min="5" max="5"/>
    <col width="10" customWidth="1" min="6" max="6"/>
    <col width="12" customWidth="1" min="7" max="7"/>
    <col width="10" customWidth="1" min="8" max="8"/>
    <col width="15" customWidth="1" min="9" max="9"/>
    <col width="22" customWidth="1" min="10" max="10"/>
    <col width="30" customWidth="1" min="11" max="11"/>
  </cols>
  <sheetData>
    <row r="1" ht="26" customHeight="1">
      <c r="A1" s="35">
        <f>"Klassenarbeits-Kalender · "&amp;IF(Einstellungen!$B$16="","[Klassenname in Einstellungen eintragen]",Einstellungen!$B$16)</f>
        <v/>
      </c>
      <c r="B1" s="36" t="n"/>
      <c r="C1" s="36" t="n"/>
      <c r="D1" s="36" t="n"/>
      <c r="E1" s="36" t="n"/>
      <c r="F1" s="36" t="n"/>
      <c r="G1" s="36" t="n"/>
      <c r="H1" s="36" t="n"/>
      <c r="I1" s="36" t="n"/>
      <c r="J1" s="36" t="n"/>
      <c r="K1" s="36" t="n"/>
    </row>
    <row r="2">
      <c r="A2" s="37">
        <f>IF(Einstellungen!$B$2="","[Schule]",Einstellungen!$B$2)&amp;" · Schuljahr "&amp;IF(Einstellungen!$B$3="","[JJJJ/JJ]",Einstellungen!$B$3)</f>
        <v/>
      </c>
    </row>
    <row r="3">
      <c r="A3" s="16" t="inlineStr">
        <is>
          <t>Klassenleitung</t>
        </is>
      </c>
      <c r="B3" s="25" t="n"/>
      <c r="C3" s="26" t="n"/>
      <c r="D3" s="26" t="n"/>
      <c r="E3" s="26" t="n"/>
      <c r="G3" s="38" t="inlineStr">
        <is>
          <t>Gelb = Eingabe · Grau = Formel (geschützt, ohne Passwort, siehe Anleitung)</t>
        </is>
      </c>
    </row>
    <row r="6">
      <c r="A6" s="42" t="inlineStr">
        <is>
          <t>Teil A – Terminliste (Eingabe)</t>
        </is>
      </c>
      <c r="B6" s="43" t="n"/>
      <c r="C6" s="43" t="n"/>
      <c r="D6" s="43" t="n"/>
      <c r="E6" s="43" t="n"/>
      <c r="F6" s="43" t="n"/>
      <c r="G6" s="43" t="n"/>
      <c r="H6" s="43" t="n"/>
      <c r="I6" s="43" t="n"/>
      <c r="J6" s="43" t="n"/>
      <c r="K6" s="43" t="n"/>
    </row>
    <row r="7" ht="28" customHeight="1">
      <c r="A7" s="12" t="inlineStr">
        <is>
          <t>Datum</t>
        </is>
      </c>
      <c r="B7" s="12" t="inlineStr">
        <is>
          <t>Tag</t>
        </is>
      </c>
      <c r="C7" s="12" t="inlineStr">
        <is>
          <t>Fach</t>
        </is>
      </c>
      <c r="D7" s="12" t="inlineStr">
        <is>
          <t>Art</t>
        </is>
      </c>
      <c r="E7" s="12" t="inlineStr">
        <is>
          <t>Lehrkraft</t>
        </is>
      </c>
      <c r="F7" s="12" t="inlineStr">
        <is>
          <t>Stunde</t>
        </is>
      </c>
      <c r="G7" s="12" t="inlineStr">
        <is>
          <t>Status</t>
        </is>
      </c>
      <c r="H7" s="12" t="inlineStr">
        <is>
          <t>Halbjahr</t>
        </is>
      </c>
      <c r="I7" s="12" t="inlineStr">
        <is>
          <t>Wochenbeginn</t>
        </is>
      </c>
      <c r="J7" s="12" t="inlineStr">
        <is>
          <t>Prüfung</t>
        </is>
      </c>
      <c r="K7" s="12" t="inlineStr">
        <is>
          <t>Bemerkung</t>
        </is>
      </c>
    </row>
    <row r="8">
      <c r="A8" s="27" t="n"/>
      <c r="B8" s="32">
        <f>IF(A8="","",CHOOSE(WEEKDAY(A8,2),"Mo","Di","Mi","Do","Fr","Sa","So"))</f>
        <v/>
      </c>
      <c r="C8" s="30" t="n"/>
      <c r="D8" s="30" t="n"/>
      <c r="E8" s="30" t="n"/>
      <c r="F8" s="30" t="n"/>
      <c r="G8" s="30" t="n"/>
      <c r="H8" s="32">
        <f>IF(A8="","",IF(OR(A8&lt;Einstellungen!$B$6,A8&gt;Einstellungen!$C$7),"außerhalb",IF(A8&lt;=Einstellungen!$C$6,1,2)))</f>
        <v/>
      </c>
      <c r="I8" s="40">
        <f>IF(A8="","",A8-WEEKDAY(A8,2)+1)</f>
        <v/>
      </c>
      <c r="J8" s="32">
        <f>IF(A8="","",IF(AND(WEEKDAY(A8,2)&gt;5,D8&lt;&gt;"Nachschreibtermin"),"Wochenende",IF(COUNTIFS(Einstellungen!$A$23:$A$34,"&lt;="&amp;A8,Einstellungen!$B$23:$B$34,"&gt;="&amp;A8)&gt;0,"Ferien/Feiertag",IF(COUNTIFS(Einstellungen!$A$38:$A$43,"&lt;="&amp;A8,Einstellungen!$B$38:$B$43,"&gt;="&amp;A8)&gt;0,"Sperrzeit",IF(AND(Einstellungen!$B$10&lt;&gt;"",D8="Klassenarbeit",COUNTIFS($A$8:$A$67,A8,$D$8:$D$67,"Klassenarbeit")&gt;Einstellungen!$B$10),"Tag überschritten",IF(AND(Einstellungen!$B$11&lt;&gt;"",D8="Klassenarbeit",COUNTIFS($I$8:$I$67,I8,$D$8:$D$67,"Klassenarbeit")&gt;Einstellungen!$B$11),"Woche überschritten",IF(OR(C8="",D8=""),"Fach/Art fehlt","OK")))))))</f>
        <v/>
      </c>
      <c r="K8" s="33" t="n"/>
    </row>
    <row r="9">
      <c r="A9" s="27" t="n"/>
      <c r="B9" s="32">
        <f>IF(A9="","",CHOOSE(WEEKDAY(A9,2),"Mo","Di","Mi","Do","Fr","Sa","So"))</f>
        <v/>
      </c>
      <c r="C9" s="30" t="n"/>
      <c r="D9" s="30" t="n"/>
      <c r="E9" s="30" t="n"/>
      <c r="F9" s="30" t="n"/>
      <c r="G9" s="30" t="n"/>
      <c r="H9" s="32">
        <f>IF(A9="","",IF(OR(A9&lt;Einstellungen!$B$6,A9&gt;Einstellungen!$C$7),"außerhalb",IF(A9&lt;=Einstellungen!$C$6,1,2)))</f>
        <v/>
      </c>
      <c r="I9" s="40">
        <f>IF(A9="","",A9-WEEKDAY(A9,2)+1)</f>
        <v/>
      </c>
      <c r="J9" s="32">
        <f>IF(A9="","",IF(AND(WEEKDAY(A9,2)&gt;5,D9&lt;&gt;"Nachschreibtermin"),"Wochenende",IF(COUNTIFS(Einstellungen!$A$23:$A$34,"&lt;="&amp;A9,Einstellungen!$B$23:$B$34,"&gt;="&amp;A9)&gt;0,"Ferien/Feiertag",IF(COUNTIFS(Einstellungen!$A$38:$A$43,"&lt;="&amp;A9,Einstellungen!$B$38:$B$43,"&gt;="&amp;A9)&gt;0,"Sperrzeit",IF(AND(Einstellungen!$B$10&lt;&gt;"",D9="Klassenarbeit",COUNTIFS($A$8:$A$67,A9,$D$8:$D$67,"Klassenarbeit")&gt;Einstellungen!$B$10),"Tag überschritten",IF(AND(Einstellungen!$B$11&lt;&gt;"",D9="Klassenarbeit",COUNTIFS($I$8:$I$67,I9,$D$8:$D$67,"Klassenarbeit")&gt;Einstellungen!$B$11),"Woche überschritten",IF(OR(C9="",D9=""),"Fach/Art fehlt","OK")))))))</f>
        <v/>
      </c>
      <c r="K9" s="33" t="n"/>
    </row>
    <row r="10">
      <c r="A10" s="27" t="n"/>
      <c r="B10" s="32">
        <f>IF(A10="","",CHOOSE(WEEKDAY(A10,2),"Mo","Di","Mi","Do","Fr","Sa","So"))</f>
        <v/>
      </c>
      <c r="C10" s="30" t="n"/>
      <c r="D10" s="30" t="n"/>
      <c r="E10" s="30" t="n"/>
      <c r="F10" s="30" t="n"/>
      <c r="G10" s="30" t="n"/>
      <c r="H10" s="32">
        <f>IF(A10="","",IF(OR(A10&lt;Einstellungen!$B$6,A10&gt;Einstellungen!$C$7),"außerhalb",IF(A10&lt;=Einstellungen!$C$6,1,2)))</f>
        <v/>
      </c>
      <c r="I10" s="40">
        <f>IF(A10="","",A10-WEEKDAY(A10,2)+1)</f>
        <v/>
      </c>
      <c r="J10" s="32">
        <f>IF(A10="","",IF(AND(WEEKDAY(A10,2)&gt;5,D10&lt;&gt;"Nachschreibtermin"),"Wochenende",IF(COUNTIFS(Einstellungen!$A$23:$A$34,"&lt;="&amp;A10,Einstellungen!$B$23:$B$34,"&gt;="&amp;A10)&gt;0,"Ferien/Feiertag",IF(COUNTIFS(Einstellungen!$A$38:$A$43,"&lt;="&amp;A10,Einstellungen!$B$38:$B$43,"&gt;="&amp;A10)&gt;0,"Sperrzeit",IF(AND(Einstellungen!$B$10&lt;&gt;"",D10="Klassenarbeit",COUNTIFS($A$8:$A$67,A10,$D$8:$D$67,"Klassenarbeit")&gt;Einstellungen!$B$10),"Tag überschritten",IF(AND(Einstellungen!$B$11&lt;&gt;"",D10="Klassenarbeit",COUNTIFS($I$8:$I$67,I10,$D$8:$D$67,"Klassenarbeit")&gt;Einstellungen!$B$11),"Woche überschritten",IF(OR(C10="",D10=""),"Fach/Art fehlt","OK")))))))</f>
        <v/>
      </c>
      <c r="K10" s="33" t="n"/>
    </row>
    <row r="11">
      <c r="A11" s="27" t="n"/>
      <c r="B11" s="32">
        <f>IF(A11="","",CHOOSE(WEEKDAY(A11,2),"Mo","Di","Mi","Do","Fr","Sa","So"))</f>
        <v/>
      </c>
      <c r="C11" s="30" t="n"/>
      <c r="D11" s="30" t="n"/>
      <c r="E11" s="30" t="n"/>
      <c r="F11" s="30" t="n"/>
      <c r="G11" s="30" t="n"/>
      <c r="H11" s="32">
        <f>IF(A11="","",IF(OR(A11&lt;Einstellungen!$B$6,A11&gt;Einstellungen!$C$7),"außerhalb",IF(A11&lt;=Einstellungen!$C$6,1,2)))</f>
        <v/>
      </c>
      <c r="I11" s="40">
        <f>IF(A11="","",A11-WEEKDAY(A11,2)+1)</f>
        <v/>
      </c>
      <c r="J11" s="32">
        <f>IF(A11="","",IF(AND(WEEKDAY(A11,2)&gt;5,D11&lt;&gt;"Nachschreibtermin"),"Wochenende",IF(COUNTIFS(Einstellungen!$A$23:$A$34,"&lt;="&amp;A11,Einstellungen!$B$23:$B$34,"&gt;="&amp;A11)&gt;0,"Ferien/Feiertag",IF(COUNTIFS(Einstellungen!$A$38:$A$43,"&lt;="&amp;A11,Einstellungen!$B$38:$B$43,"&gt;="&amp;A11)&gt;0,"Sperrzeit",IF(AND(Einstellungen!$B$10&lt;&gt;"",D11="Klassenarbeit",COUNTIFS($A$8:$A$67,A11,$D$8:$D$67,"Klassenarbeit")&gt;Einstellungen!$B$10),"Tag überschritten",IF(AND(Einstellungen!$B$11&lt;&gt;"",D11="Klassenarbeit",COUNTIFS($I$8:$I$67,I11,$D$8:$D$67,"Klassenarbeit")&gt;Einstellungen!$B$11),"Woche überschritten",IF(OR(C11="",D11=""),"Fach/Art fehlt","OK")))))))</f>
        <v/>
      </c>
      <c r="K11" s="33" t="n"/>
    </row>
    <row r="12">
      <c r="A12" s="27" t="n"/>
      <c r="B12" s="32">
        <f>IF(A12="","",CHOOSE(WEEKDAY(A12,2),"Mo","Di","Mi","Do","Fr","Sa","So"))</f>
        <v/>
      </c>
      <c r="C12" s="30" t="n"/>
      <c r="D12" s="30" t="n"/>
      <c r="E12" s="30" t="n"/>
      <c r="F12" s="30" t="n"/>
      <c r="G12" s="30" t="n"/>
      <c r="H12" s="32">
        <f>IF(A12="","",IF(OR(A12&lt;Einstellungen!$B$6,A12&gt;Einstellungen!$C$7),"außerhalb",IF(A12&lt;=Einstellungen!$C$6,1,2)))</f>
        <v/>
      </c>
      <c r="I12" s="40">
        <f>IF(A12="","",A12-WEEKDAY(A12,2)+1)</f>
        <v/>
      </c>
      <c r="J12" s="32">
        <f>IF(A12="","",IF(AND(WEEKDAY(A12,2)&gt;5,D12&lt;&gt;"Nachschreibtermin"),"Wochenende",IF(COUNTIFS(Einstellungen!$A$23:$A$34,"&lt;="&amp;A12,Einstellungen!$B$23:$B$34,"&gt;="&amp;A12)&gt;0,"Ferien/Feiertag",IF(COUNTIFS(Einstellungen!$A$38:$A$43,"&lt;="&amp;A12,Einstellungen!$B$38:$B$43,"&gt;="&amp;A12)&gt;0,"Sperrzeit",IF(AND(Einstellungen!$B$10&lt;&gt;"",D12="Klassenarbeit",COUNTIFS($A$8:$A$67,A12,$D$8:$D$67,"Klassenarbeit")&gt;Einstellungen!$B$10),"Tag überschritten",IF(AND(Einstellungen!$B$11&lt;&gt;"",D12="Klassenarbeit",COUNTIFS($I$8:$I$67,I12,$D$8:$D$67,"Klassenarbeit")&gt;Einstellungen!$B$11),"Woche überschritten",IF(OR(C12="",D12=""),"Fach/Art fehlt","OK")))))))</f>
        <v/>
      </c>
      <c r="K12" s="33" t="n"/>
    </row>
    <row r="13">
      <c r="A13" s="27" t="n"/>
      <c r="B13" s="32">
        <f>IF(A13="","",CHOOSE(WEEKDAY(A13,2),"Mo","Di","Mi","Do","Fr","Sa","So"))</f>
        <v/>
      </c>
      <c r="C13" s="30" t="n"/>
      <c r="D13" s="30" t="n"/>
      <c r="E13" s="30" t="n"/>
      <c r="F13" s="30" t="n"/>
      <c r="G13" s="30" t="n"/>
      <c r="H13" s="32">
        <f>IF(A13="","",IF(OR(A13&lt;Einstellungen!$B$6,A13&gt;Einstellungen!$C$7),"außerhalb",IF(A13&lt;=Einstellungen!$C$6,1,2)))</f>
        <v/>
      </c>
      <c r="I13" s="40">
        <f>IF(A13="","",A13-WEEKDAY(A13,2)+1)</f>
        <v/>
      </c>
      <c r="J13" s="32">
        <f>IF(A13="","",IF(AND(WEEKDAY(A13,2)&gt;5,D13&lt;&gt;"Nachschreibtermin"),"Wochenende",IF(COUNTIFS(Einstellungen!$A$23:$A$34,"&lt;="&amp;A13,Einstellungen!$B$23:$B$34,"&gt;="&amp;A13)&gt;0,"Ferien/Feiertag",IF(COUNTIFS(Einstellungen!$A$38:$A$43,"&lt;="&amp;A13,Einstellungen!$B$38:$B$43,"&gt;="&amp;A13)&gt;0,"Sperrzeit",IF(AND(Einstellungen!$B$10&lt;&gt;"",D13="Klassenarbeit",COUNTIFS($A$8:$A$67,A13,$D$8:$D$67,"Klassenarbeit")&gt;Einstellungen!$B$10),"Tag überschritten",IF(AND(Einstellungen!$B$11&lt;&gt;"",D13="Klassenarbeit",COUNTIFS($I$8:$I$67,I13,$D$8:$D$67,"Klassenarbeit")&gt;Einstellungen!$B$11),"Woche überschritten",IF(OR(C13="",D13=""),"Fach/Art fehlt","OK")))))))</f>
        <v/>
      </c>
      <c r="K13" s="33" t="n"/>
    </row>
    <row r="14">
      <c r="A14" s="27" t="n"/>
      <c r="B14" s="32">
        <f>IF(A14="","",CHOOSE(WEEKDAY(A14,2),"Mo","Di","Mi","Do","Fr","Sa","So"))</f>
        <v/>
      </c>
      <c r="C14" s="30" t="n"/>
      <c r="D14" s="30" t="n"/>
      <c r="E14" s="30" t="n"/>
      <c r="F14" s="30" t="n"/>
      <c r="G14" s="30" t="n"/>
      <c r="H14" s="32">
        <f>IF(A14="","",IF(OR(A14&lt;Einstellungen!$B$6,A14&gt;Einstellungen!$C$7),"außerhalb",IF(A14&lt;=Einstellungen!$C$6,1,2)))</f>
        <v/>
      </c>
      <c r="I14" s="40">
        <f>IF(A14="","",A14-WEEKDAY(A14,2)+1)</f>
        <v/>
      </c>
      <c r="J14" s="32">
        <f>IF(A14="","",IF(AND(WEEKDAY(A14,2)&gt;5,D14&lt;&gt;"Nachschreibtermin"),"Wochenende",IF(COUNTIFS(Einstellungen!$A$23:$A$34,"&lt;="&amp;A14,Einstellungen!$B$23:$B$34,"&gt;="&amp;A14)&gt;0,"Ferien/Feiertag",IF(COUNTIFS(Einstellungen!$A$38:$A$43,"&lt;="&amp;A14,Einstellungen!$B$38:$B$43,"&gt;="&amp;A14)&gt;0,"Sperrzeit",IF(AND(Einstellungen!$B$10&lt;&gt;"",D14="Klassenarbeit",COUNTIFS($A$8:$A$67,A14,$D$8:$D$67,"Klassenarbeit")&gt;Einstellungen!$B$10),"Tag überschritten",IF(AND(Einstellungen!$B$11&lt;&gt;"",D14="Klassenarbeit",COUNTIFS($I$8:$I$67,I14,$D$8:$D$67,"Klassenarbeit")&gt;Einstellungen!$B$11),"Woche überschritten",IF(OR(C14="",D14=""),"Fach/Art fehlt","OK")))))))</f>
        <v/>
      </c>
      <c r="K14" s="33" t="n"/>
    </row>
    <row r="15">
      <c r="A15" s="27" t="n"/>
      <c r="B15" s="32">
        <f>IF(A15="","",CHOOSE(WEEKDAY(A15,2),"Mo","Di","Mi","Do","Fr","Sa","So"))</f>
        <v/>
      </c>
      <c r="C15" s="30" t="n"/>
      <c r="D15" s="30" t="n"/>
      <c r="E15" s="30" t="n"/>
      <c r="F15" s="30" t="n"/>
      <c r="G15" s="30" t="n"/>
      <c r="H15" s="32">
        <f>IF(A15="","",IF(OR(A15&lt;Einstellungen!$B$6,A15&gt;Einstellungen!$C$7),"außerhalb",IF(A15&lt;=Einstellungen!$C$6,1,2)))</f>
        <v/>
      </c>
      <c r="I15" s="40">
        <f>IF(A15="","",A15-WEEKDAY(A15,2)+1)</f>
        <v/>
      </c>
      <c r="J15" s="32">
        <f>IF(A15="","",IF(AND(WEEKDAY(A15,2)&gt;5,D15&lt;&gt;"Nachschreibtermin"),"Wochenende",IF(COUNTIFS(Einstellungen!$A$23:$A$34,"&lt;="&amp;A15,Einstellungen!$B$23:$B$34,"&gt;="&amp;A15)&gt;0,"Ferien/Feiertag",IF(COUNTIFS(Einstellungen!$A$38:$A$43,"&lt;="&amp;A15,Einstellungen!$B$38:$B$43,"&gt;="&amp;A15)&gt;0,"Sperrzeit",IF(AND(Einstellungen!$B$10&lt;&gt;"",D15="Klassenarbeit",COUNTIFS($A$8:$A$67,A15,$D$8:$D$67,"Klassenarbeit")&gt;Einstellungen!$B$10),"Tag überschritten",IF(AND(Einstellungen!$B$11&lt;&gt;"",D15="Klassenarbeit",COUNTIFS($I$8:$I$67,I15,$D$8:$D$67,"Klassenarbeit")&gt;Einstellungen!$B$11),"Woche überschritten",IF(OR(C15="",D15=""),"Fach/Art fehlt","OK")))))))</f>
        <v/>
      </c>
      <c r="K15" s="33" t="n"/>
    </row>
    <row r="16">
      <c r="A16" s="27" t="n"/>
      <c r="B16" s="32">
        <f>IF(A16="","",CHOOSE(WEEKDAY(A16,2),"Mo","Di","Mi","Do","Fr","Sa","So"))</f>
        <v/>
      </c>
      <c r="C16" s="30" t="n"/>
      <c r="D16" s="30" t="n"/>
      <c r="E16" s="30" t="n"/>
      <c r="F16" s="30" t="n"/>
      <c r="G16" s="30" t="n"/>
      <c r="H16" s="32">
        <f>IF(A16="","",IF(OR(A16&lt;Einstellungen!$B$6,A16&gt;Einstellungen!$C$7),"außerhalb",IF(A16&lt;=Einstellungen!$C$6,1,2)))</f>
        <v/>
      </c>
      <c r="I16" s="40">
        <f>IF(A16="","",A16-WEEKDAY(A16,2)+1)</f>
        <v/>
      </c>
      <c r="J16" s="32">
        <f>IF(A16="","",IF(AND(WEEKDAY(A16,2)&gt;5,D16&lt;&gt;"Nachschreibtermin"),"Wochenende",IF(COUNTIFS(Einstellungen!$A$23:$A$34,"&lt;="&amp;A16,Einstellungen!$B$23:$B$34,"&gt;="&amp;A16)&gt;0,"Ferien/Feiertag",IF(COUNTIFS(Einstellungen!$A$38:$A$43,"&lt;="&amp;A16,Einstellungen!$B$38:$B$43,"&gt;="&amp;A16)&gt;0,"Sperrzeit",IF(AND(Einstellungen!$B$10&lt;&gt;"",D16="Klassenarbeit",COUNTIFS($A$8:$A$67,A16,$D$8:$D$67,"Klassenarbeit")&gt;Einstellungen!$B$10),"Tag überschritten",IF(AND(Einstellungen!$B$11&lt;&gt;"",D16="Klassenarbeit",COUNTIFS($I$8:$I$67,I16,$D$8:$D$67,"Klassenarbeit")&gt;Einstellungen!$B$11),"Woche überschritten",IF(OR(C16="",D16=""),"Fach/Art fehlt","OK")))))))</f>
        <v/>
      </c>
      <c r="K16" s="33" t="n"/>
    </row>
    <row r="17">
      <c r="A17" s="27" t="n"/>
      <c r="B17" s="32">
        <f>IF(A17="","",CHOOSE(WEEKDAY(A17,2),"Mo","Di","Mi","Do","Fr","Sa","So"))</f>
        <v/>
      </c>
      <c r="C17" s="30" t="n"/>
      <c r="D17" s="30" t="n"/>
      <c r="E17" s="30" t="n"/>
      <c r="F17" s="30" t="n"/>
      <c r="G17" s="30" t="n"/>
      <c r="H17" s="32">
        <f>IF(A17="","",IF(OR(A17&lt;Einstellungen!$B$6,A17&gt;Einstellungen!$C$7),"außerhalb",IF(A17&lt;=Einstellungen!$C$6,1,2)))</f>
        <v/>
      </c>
      <c r="I17" s="40">
        <f>IF(A17="","",A17-WEEKDAY(A17,2)+1)</f>
        <v/>
      </c>
      <c r="J17" s="32">
        <f>IF(A17="","",IF(AND(WEEKDAY(A17,2)&gt;5,D17&lt;&gt;"Nachschreibtermin"),"Wochenende",IF(COUNTIFS(Einstellungen!$A$23:$A$34,"&lt;="&amp;A17,Einstellungen!$B$23:$B$34,"&gt;="&amp;A17)&gt;0,"Ferien/Feiertag",IF(COUNTIFS(Einstellungen!$A$38:$A$43,"&lt;="&amp;A17,Einstellungen!$B$38:$B$43,"&gt;="&amp;A17)&gt;0,"Sperrzeit",IF(AND(Einstellungen!$B$10&lt;&gt;"",D17="Klassenarbeit",COUNTIFS($A$8:$A$67,A17,$D$8:$D$67,"Klassenarbeit")&gt;Einstellungen!$B$10),"Tag überschritten",IF(AND(Einstellungen!$B$11&lt;&gt;"",D17="Klassenarbeit",COUNTIFS($I$8:$I$67,I17,$D$8:$D$67,"Klassenarbeit")&gt;Einstellungen!$B$11),"Woche überschritten",IF(OR(C17="",D17=""),"Fach/Art fehlt","OK")))))))</f>
        <v/>
      </c>
      <c r="K17" s="33" t="n"/>
    </row>
    <row r="18">
      <c r="A18" s="27" t="n"/>
      <c r="B18" s="32">
        <f>IF(A18="","",CHOOSE(WEEKDAY(A18,2),"Mo","Di","Mi","Do","Fr","Sa","So"))</f>
        <v/>
      </c>
      <c r="C18" s="30" t="n"/>
      <c r="D18" s="30" t="n"/>
      <c r="E18" s="30" t="n"/>
      <c r="F18" s="30" t="n"/>
      <c r="G18" s="30" t="n"/>
      <c r="H18" s="32">
        <f>IF(A18="","",IF(OR(A18&lt;Einstellungen!$B$6,A18&gt;Einstellungen!$C$7),"außerhalb",IF(A18&lt;=Einstellungen!$C$6,1,2)))</f>
        <v/>
      </c>
      <c r="I18" s="40">
        <f>IF(A18="","",A18-WEEKDAY(A18,2)+1)</f>
        <v/>
      </c>
      <c r="J18" s="32">
        <f>IF(A18="","",IF(AND(WEEKDAY(A18,2)&gt;5,D18&lt;&gt;"Nachschreibtermin"),"Wochenende",IF(COUNTIFS(Einstellungen!$A$23:$A$34,"&lt;="&amp;A18,Einstellungen!$B$23:$B$34,"&gt;="&amp;A18)&gt;0,"Ferien/Feiertag",IF(COUNTIFS(Einstellungen!$A$38:$A$43,"&lt;="&amp;A18,Einstellungen!$B$38:$B$43,"&gt;="&amp;A18)&gt;0,"Sperrzeit",IF(AND(Einstellungen!$B$10&lt;&gt;"",D18="Klassenarbeit",COUNTIFS($A$8:$A$67,A18,$D$8:$D$67,"Klassenarbeit")&gt;Einstellungen!$B$10),"Tag überschritten",IF(AND(Einstellungen!$B$11&lt;&gt;"",D18="Klassenarbeit",COUNTIFS($I$8:$I$67,I18,$D$8:$D$67,"Klassenarbeit")&gt;Einstellungen!$B$11),"Woche überschritten",IF(OR(C18="",D18=""),"Fach/Art fehlt","OK")))))))</f>
        <v/>
      </c>
      <c r="K18" s="33" t="n"/>
    </row>
    <row r="19">
      <c r="A19" s="27" t="n"/>
      <c r="B19" s="32">
        <f>IF(A19="","",CHOOSE(WEEKDAY(A19,2),"Mo","Di","Mi","Do","Fr","Sa","So"))</f>
        <v/>
      </c>
      <c r="C19" s="30" t="n"/>
      <c r="D19" s="30" t="n"/>
      <c r="E19" s="30" t="n"/>
      <c r="F19" s="30" t="n"/>
      <c r="G19" s="30" t="n"/>
      <c r="H19" s="32">
        <f>IF(A19="","",IF(OR(A19&lt;Einstellungen!$B$6,A19&gt;Einstellungen!$C$7),"außerhalb",IF(A19&lt;=Einstellungen!$C$6,1,2)))</f>
        <v/>
      </c>
      <c r="I19" s="40">
        <f>IF(A19="","",A19-WEEKDAY(A19,2)+1)</f>
        <v/>
      </c>
      <c r="J19" s="32">
        <f>IF(A19="","",IF(AND(WEEKDAY(A19,2)&gt;5,D19&lt;&gt;"Nachschreibtermin"),"Wochenende",IF(COUNTIFS(Einstellungen!$A$23:$A$34,"&lt;="&amp;A19,Einstellungen!$B$23:$B$34,"&gt;="&amp;A19)&gt;0,"Ferien/Feiertag",IF(COUNTIFS(Einstellungen!$A$38:$A$43,"&lt;="&amp;A19,Einstellungen!$B$38:$B$43,"&gt;="&amp;A19)&gt;0,"Sperrzeit",IF(AND(Einstellungen!$B$10&lt;&gt;"",D19="Klassenarbeit",COUNTIFS($A$8:$A$67,A19,$D$8:$D$67,"Klassenarbeit")&gt;Einstellungen!$B$10),"Tag überschritten",IF(AND(Einstellungen!$B$11&lt;&gt;"",D19="Klassenarbeit",COUNTIFS($I$8:$I$67,I19,$D$8:$D$67,"Klassenarbeit")&gt;Einstellungen!$B$11),"Woche überschritten",IF(OR(C19="",D19=""),"Fach/Art fehlt","OK")))))))</f>
        <v/>
      </c>
      <c r="K19" s="33" t="n"/>
    </row>
    <row r="20">
      <c r="A20" s="27" t="n"/>
      <c r="B20" s="32">
        <f>IF(A20="","",CHOOSE(WEEKDAY(A20,2),"Mo","Di","Mi","Do","Fr","Sa","So"))</f>
        <v/>
      </c>
      <c r="C20" s="30" t="n"/>
      <c r="D20" s="30" t="n"/>
      <c r="E20" s="30" t="n"/>
      <c r="F20" s="30" t="n"/>
      <c r="G20" s="30" t="n"/>
      <c r="H20" s="32">
        <f>IF(A20="","",IF(OR(A20&lt;Einstellungen!$B$6,A20&gt;Einstellungen!$C$7),"außerhalb",IF(A20&lt;=Einstellungen!$C$6,1,2)))</f>
        <v/>
      </c>
      <c r="I20" s="40">
        <f>IF(A20="","",A20-WEEKDAY(A20,2)+1)</f>
        <v/>
      </c>
      <c r="J20" s="32">
        <f>IF(A20="","",IF(AND(WEEKDAY(A20,2)&gt;5,D20&lt;&gt;"Nachschreibtermin"),"Wochenende",IF(COUNTIFS(Einstellungen!$A$23:$A$34,"&lt;="&amp;A20,Einstellungen!$B$23:$B$34,"&gt;="&amp;A20)&gt;0,"Ferien/Feiertag",IF(COUNTIFS(Einstellungen!$A$38:$A$43,"&lt;="&amp;A20,Einstellungen!$B$38:$B$43,"&gt;="&amp;A20)&gt;0,"Sperrzeit",IF(AND(Einstellungen!$B$10&lt;&gt;"",D20="Klassenarbeit",COUNTIFS($A$8:$A$67,A20,$D$8:$D$67,"Klassenarbeit")&gt;Einstellungen!$B$10),"Tag überschritten",IF(AND(Einstellungen!$B$11&lt;&gt;"",D20="Klassenarbeit",COUNTIFS($I$8:$I$67,I20,$D$8:$D$67,"Klassenarbeit")&gt;Einstellungen!$B$11),"Woche überschritten",IF(OR(C20="",D20=""),"Fach/Art fehlt","OK")))))))</f>
        <v/>
      </c>
      <c r="K20" s="33" t="n"/>
    </row>
    <row r="21">
      <c r="A21" s="27" t="n"/>
      <c r="B21" s="32">
        <f>IF(A21="","",CHOOSE(WEEKDAY(A21,2),"Mo","Di","Mi","Do","Fr","Sa","So"))</f>
        <v/>
      </c>
      <c r="C21" s="30" t="n"/>
      <c r="D21" s="30" t="n"/>
      <c r="E21" s="30" t="n"/>
      <c r="F21" s="30" t="n"/>
      <c r="G21" s="30" t="n"/>
      <c r="H21" s="32">
        <f>IF(A21="","",IF(OR(A21&lt;Einstellungen!$B$6,A21&gt;Einstellungen!$C$7),"außerhalb",IF(A21&lt;=Einstellungen!$C$6,1,2)))</f>
        <v/>
      </c>
      <c r="I21" s="40">
        <f>IF(A21="","",A21-WEEKDAY(A21,2)+1)</f>
        <v/>
      </c>
      <c r="J21" s="32">
        <f>IF(A21="","",IF(AND(WEEKDAY(A21,2)&gt;5,D21&lt;&gt;"Nachschreibtermin"),"Wochenende",IF(COUNTIFS(Einstellungen!$A$23:$A$34,"&lt;="&amp;A21,Einstellungen!$B$23:$B$34,"&gt;="&amp;A21)&gt;0,"Ferien/Feiertag",IF(COUNTIFS(Einstellungen!$A$38:$A$43,"&lt;="&amp;A21,Einstellungen!$B$38:$B$43,"&gt;="&amp;A21)&gt;0,"Sperrzeit",IF(AND(Einstellungen!$B$10&lt;&gt;"",D21="Klassenarbeit",COUNTIFS($A$8:$A$67,A21,$D$8:$D$67,"Klassenarbeit")&gt;Einstellungen!$B$10),"Tag überschritten",IF(AND(Einstellungen!$B$11&lt;&gt;"",D21="Klassenarbeit",COUNTIFS($I$8:$I$67,I21,$D$8:$D$67,"Klassenarbeit")&gt;Einstellungen!$B$11),"Woche überschritten",IF(OR(C21="",D21=""),"Fach/Art fehlt","OK")))))))</f>
        <v/>
      </c>
      <c r="K21" s="33" t="n"/>
    </row>
    <row r="22">
      <c r="A22" s="27" t="n"/>
      <c r="B22" s="32">
        <f>IF(A22="","",CHOOSE(WEEKDAY(A22,2),"Mo","Di","Mi","Do","Fr","Sa","So"))</f>
        <v/>
      </c>
      <c r="C22" s="30" t="n"/>
      <c r="D22" s="30" t="n"/>
      <c r="E22" s="30" t="n"/>
      <c r="F22" s="30" t="n"/>
      <c r="G22" s="30" t="n"/>
      <c r="H22" s="32">
        <f>IF(A22="","",IF(OR(A22&lt;Einstellungen!$B$6,A22&gt;Einstellungen!$C$7),"außerhalb",IF(A22&lt;=Einstellungen!$C$6,1,2)))</f>
        <v/>
      </c>
      <c r="I22" s="40">
        <f>IF(A22="","",A22-WEEKDAY(A22,2)+1)</f>
        <v/>
      </c>
      <c r="J22" s="32">
        <f>IF(A22="","",IF(AND(WEEKDAY(A22,2)&gt;5,D22&lt;&gt;"Nachschreibtermin"),"Wochenende",IF(COUNTIFS(Einstellungen!$A$23:$A$34,"&lt;="&amp;A22,Einstellungen!$B$23:$B$34,"&gt;="&amp;A22)&gt;0,"Ferien/Feiertag",IF(COUNTIFS(Einstellungen!$A$38:$A$43,"&lt;="&amp;A22,Einstellungen!$B$38:$B$43,"&gt;="&amp;A22)&gt;0,"Sperrzeit",IF(AND(Einstellungen!$B$10&lt;&gt;"",D22="Klassenarbeit",COUNTIFS($A$8:$A$67,A22,$D$8:$D$67,"Klassenarbeit")&gt;Einstellungen!$B$10),"Tag überschritten",IF(AND(Einstellungen!$B$11&lt;&gt;"",D22="Klassenarbeit",COUNTIFS($I$8:$I$67,I22,$D$8:$D$67,"Klassenarbeit")&gt;Einstellungen!$B$11),"Woche überschritten",IF(OR(C22="",D22=""),"Fach/Art fehlt","OK")))))))</f>
        <v/>
      </c>
      <c r="K22" s="33" t="n"/>
    </row>
    <row r="23">
      <c r="A23" s="27" t="n"/>
      <c r="B23" s="32">
        <f>IF(A23="","",CHOOSE(WEEKDAY(A23,2),"Mo","Di","Mi","Do","Fr","Sa","So"))</f>
        <v/>
      </c>
      <c r="C23" s="30" t="n"/>
      <c r="D23" s="30" t="n"/>
      <c r="E23" s="30" t="n"/>
      <c r="F23" s="30" t="n"/>
      <c r="G23" s="30" t="n"/>
      <c r="H23" s="32">
        <f>IF(A23="","",IF(OR(A23&lt;Einstellungen!$B$6,A23&gt;Einstellungen!$C$7),"außerhalb",IF(A23&lt;=Einstellungen!$C$6,1,2)))</f>
        <v/>
      </c>
      <c r="I23" s="40">
        <f>IF(A23="","",A23-WEEKDAY(A23,2)+1)</f>
        <v/>
      </c>
      <c r="J23" s="32">
        <f>IF(A23="","",IF(AND(WEEKDAY(A23,2)&gt;5,D23&lt;&gt;"Nachschreibtermin"),"Wochenende",IF(COUNTIFS(Einstellungen!$A$23:$A$34,"&lt;="&amp;A23,Einstellungen!$B$23:$B$34,"&gt;="&amp;A23)&gt;0,"Ferien/Feiertag",IF(COUNTIFS(Einstellungen!$A$38:$A$43,"&lt;="&amp;A23,Einstellungen!$B$38:$B$43,"&gt;="&amp;A23)&gt;0,"Sperrzeit",IF(AND(Einstellungen!$B$10&lt;&gt;"",D23="Klassenarbeit",COUNTIFS($A$8:$A$67,A23,$D$8:$D$67,"Klassenarbeit")&gt;Einstellungen!$B$10),"Tag überschritten",IF(AND(Einstellungen!$B$11&lt;&gt;"",D23="Klassenarbeit",COUNTIFS($I$8:$I$67,I23,$D$8:$D$67,"Klassenarbeit")&gt;Einstellungen!$B$11),"Woche überschritten",IF(OR(C23="",D23=""),"Fach/Art fehlt","OK")))))))</f>
        <v/>
      </c>
      <c r="K23" s="33" t="n"/>
    </row>
    <row r="24">
      <c r="A24" s="27" t="n"/>
      <c r="B24" s="32">
        <f>IF(A24="","",CHOOSE(WEEKDAY(A24,2),"Mo","Di","Mi","Do","Fr","Sa","So"))</f>
        <v/>
      </c>
      <c r="C24" s="30" t="n"/>
      <c r="D24" s="30" t="n"/>
      <c r="E24" s="30" t="n"/>
      <c r="F24" s="30" t="n"/>
      <c r="G24" s="30" t="n"/>
      <c r="H24" s="32">
        <f>IF(A24="","",IF(OR(A24&lt;Einstellungen!$B$6,A24&gt;Einstellungen!$C$7),"außerhalb",IF(A24&lt;=Einstellungen!$C$6,1,2)))</f>
        <v/>
      </c>
      <c r="I24" s="40">
        <f>IF(A24="","",A24-WEEKDAY(A24,2)+1)</f>
        <v/>
      </c>
      <c r="J24" s="32">
        <f>IF(A24="","",IF(AND(WEEKDAY(A24,2)&gt;5,D24&lt;&gt;"Nachschreibtermin"),"Wochenende",IF(COUNTIFS(Einstellungen!$A$23:$A$34,"&lt;="&amp;A24,Einstellungen!$B$23:$B$34,"&gt;="&amp;A24)&gt;0,"Ferien/Feiertag",IF(COUNTIFS(Einstellungen!$A$38:$A$43,"&lt;="&amp;A24,Einstellungen!$B$38:$B$43,"&gt;="&amp;A24)&gt;0,"Sperrzeit",IF(AND(Einstellungen!$B$10&lt;&gt;"",D24="Klassenarbeit",COUNTIFS($A$8:$A$67,A24,$D$8:$D$67,"Klassenarbeit")&gt;Einstellungen!$B$10),"Tag überschritten",IF(AND(Einstellungen!$B$11&lt;&gt;"",D24="Klassenarbeit",COUNTIFS($I$8:$I$67,I24,$D$8:$D$67,"Klassenarbeit")&gt;Einstellungen!$B$11),"Woche überschritten",IF(OR(C24="",D24=""),"Fach/Art fehlt","OK")))))))</f>
        <v/>
      </c>
      <c r="K24" s="33" t="n"/>
    </row>
    <row r="25">
      <c r="A25" s="27" t="n"/>
      <c r="B25" s="32">
        <f>IF(A25="","",CHOOSE(WEEKDAY(A25,2),"Mo","Di","Mi","Do","Fr","Sa","So"))</f>
        <v/>
      </c>
      <c r="C25" s="30" t="n"/>
      <c r="D25" s="30" t="n"/>
      <c r="E25" s="30" t="n"/>
      <c r="F25" s="30" t="n"/>
      <c r="G25" s="30" t="n"/>
      <c r="H25" s="32">
        <f>IF(A25="","",IF(OR(A25&lt;Einstellungen!$B$6,A25&gt;Einstellungen!$C$7),"außerhalb",IF(A25&lt;=Einstellungen!$C$6,1,2)))</f>
        <v/>
      </c>
      <c r="I25" s="40">
        <f>IF(A25="","",A25-WEEKDAY(A25,2)+1)</f>
        <v/>
      </c>
      <c r="J25" s="32">
        <f>IF(A25="","",IF(AND(WEEKDAY(A25,2)&gt;5,D25&lt;&gt;"Nachschreibtermin"),"Wochenende",IF(COUNTIFS(Einstellungen!$A$23:$A$34,"&lt;="&amp;A25,Einstellungen!$B$23:$B$34,"&gt;="&amp;A25)&gt;0,"Ferien/Feiertag",IF(COUNTIFS(Einstellungen!$A$38:$A$43,"&lt;="&amp;A25,Einstellungen!$B$38:$B$43,"&gt;="&amp;A25)&gt;0,"Sperrzeit",IF(AND(Einstellungen!$B$10&lt;&gt;"",D25="Klassenarbeit",COUNTIFS($A$8:$A$67,A25,$D$8:$D$67,"Klassenarbeit")&gt;Einstellungen!$B$10),"Tag überschritten",IF(AND(Einstellungen!$B$11&lt;&gt;"",D25="Klassenarbeit",COUNTIFS($I$8:$I$67,I25,$D$8:$D$67,"Klassenarbeit")&gt;Einstellungen!$B$11),"Woche überschritten",IF(OR(C25="",D25=""),"Fach/Art fehlt","OK")))))))</f>
        <v/>
      </c>
      <c r="K25" s="33" t="n"/>
    </row>
    <row r="26">
      <c r="A26" s="27" t="n"/>
      <c r="B26" s="32">
        <f>IF(A26="","",CHOOSE(WEEKDAY(A26,2),"Mo","Di","Mi","Do","Fr","Sa","So"))</f>
        <v/>
      </c>
      <c r="C26" s="30" t="n"/>
      <c r="D26" s="30" t="n"/>
      <c r="E26" s="30" t="n"/>
      <c r="F26" s="30" t="n"/>
      <c r="G26" s="30" t="n"/>
      <c r="H26" s="32">
        <f>IF(A26="","",IF(OR(A26&lt;Einstellungen!$B$6,A26&gt;Einstellungen!$C$7),"außerhalb",IF(A26&lt;=Einstellungen!$C$6,1,2)))</f>
        <v/>
      </c>
      <c r="I26" s="40">
        <f>IF(A26="","",A26-WEEKDAY(A26,2)+1)</f>
        <v/>
      </c>
      <c r="J26" s="32">
        <f>IF(A26="","",IF(AND(WEEKDAY(A26,2)&gt;5,D26&lt;&gt;"Nachschreibtermin"),"Wochenende",IF(COUNTIFS(Einstellungen!$A$23:$A$34,"&lt;="&amp;A26,Einstellungen!$B$23:$B$34,"&gt;="&amp;A26)&gt;0,"Ferien/Feiertag",IF(COUNTIFS(Einstellungen!$A$38:$A$43,"&lt;="&amp;A26,Einstellungen!$B$38:$B$43,"&gt;="&amp;A26)&gt;0,"Sperrzeit",IF(AND(Einstellungen!$B$10&lt;&gt;"",D26="Klassenarbeit",COUNTIFS($A$8:$A$67,A26,$D$8:$D$67,"Klassenarbeit")&gt;Einstellungen!$B$10),"Tag überschritten",IF(AND(Einstellungen!$B$11&lt;&gt;"",D26="Klassenarbeit",COUNTIFS($I$8:$I$67,I26,$D$8:$D$67,"Klassenarbeit")&gt;Einstellungen!$B$11),"Woche überschritten",IF(OR(C26="",D26=""),"Fach/Art fehlt","OK")))))))</f>
        <v/>
      </c>
      <c r="K26" s="33" t="n"/>
    </row>
    <row r="27">
      <c r="A27" s="27" t="n"/>
      <c r="B27" s="32">
        <f>IF(A27="","",CHOOSE(WEEKDAY(A27,2),"Mo","Di","Mi","Do","Fr","Sa","So"))</f>
        <v/>
      </c>
      <c r="C27" s="30" t="n"/>
      <c r="D27" s="30" t="n"/>
      <c r="E27" s="30" t="n"/>
      <c r="F27" s="30" t="n"/>
      <c r="G27" s="30" t="n"/>
      <c r="H27" s="32">
        <f>IF(A27="","",IF(OR(A27&lt;Einstellungen!$B$6,A27&gt;Einstellungen!$C$7),"außerhalb",IF(A27&lt;=Einstellungen!$C$6,1,2)))</f>
        <v/>
      </c>
      <c r="I27" s="40">
        <f>IF(A27="","",A27-WEEKDAY(A27,2)+1)</f>
        <v/>
      </c>
      <c r="J27" s="32">
        <f>IF(A27="","",IF(AND(WEEKDAY(A27,2)&gt;5,D27&lt;&gt;"Nachschreibtermin"),"Wochenende",IF(COUNTIFS(Einstellungen!$A$23:$A$34,"&lt;="&amp;A27,Einstellungen!$B$23:$B$34,"&gt;="&amp;A27)&gt;0,"Ferien/Feiertag",IF(COUNTIFS(Einstellungen!$A$38:$A$43,"&lt;="&amp;A27,Einstellungen!$B$38:$B$43,"&gt;="&amp;A27)&gt;0,"Sperrzeit",IF(AND(Einstellungen!$B$10&lt;&gt;"",D27="Klassenarbeit",COUNTIFS($A$8:$A$67,A27,$D$8:$D$67,"Klassenarbeit")&gt;Einstellungen!$B$10),"Tag überschritten",IF(AND(Einstellungen!$B$11&lt;&gt;"",D27="Klassenarbeit",COUNTIFS($I$8:$I$67,I27,$D$8:$D$67,"Klassenarbeit")&gt;Einstellungen!$B$11),"Woche überschritten",IF(OR(C27="",D27=""),"Fach/Art fehlt","OK")))))))</f>
        <v/>
      </c>
      <c r="K27" s="33" t="n"/>
    </row>
    <row r="28">
      <c r="A28" s="27" t="n"/>
      <c r="B28" s="32">
        <f>IF(A28="","",CHOOSE(WEEKDAY(A28,2),"Mo","Di","Mi","Do","Fr","Sa","So"))</f>
        <v/>
      </c>
      <c r="C28" s="30" t="n"/>
      <c r="D28" s="30" t="n"/>
      <c r="E28" s="30" t="n"/>
      <c r="F28" s="30" t="n"/>
      <c r="G28" s="30" t="n"/>
      <c r="H28" s="32">
        <f>IF(A28="","",IF(OR(A28&lt;Einstellungen!$B$6,A28&gt;Einstellungen!$C$7),"außerhalb",IF(A28&lt;=Einstellungen!$C$6,1,2)))</f>
        <v/>
      </c>
      <c r="I28" s="40">
        <f>IF(A28="","",A28-WEEKDAY(A28,2)+1)</f>
        <v/>
      </c>
      <c r="J28" s="32">
        <f>IF(A28="","",IF(AND(WEEKDAY(A28,2)&gt;5,D28&lt;&gt;"Nachschreibtermin"),"Wochenende",IF(COUNTIFS(Einstellungen!$A$23:$A$34,"&lt;="&amp;A28,Einstellungen!$B$23:$B$34,"&gt;="&amp;A28)&gt;0,"Ferien/Feiertag",IF(COUNTIFS(Einstellungen!$A$38:$A$43,"&lt;="&amp;A28,Einstellungen!$B$38:$B$43,"&gt;="&amp;A28)&gt;0,"Sperrzeit",IF(AND(Einstellungen!$B$10&lt;&gt;"",D28="Klassenarbeit",COUNTIFS($A$8:$A$67,A28,$D$8:$D$67,"Klassenarbeit")&gt;Einstellungen!$B$10),"Tag überschritten",IF(AND(Einstellungen!$B$11&lt;&gt;"",D28="Klassenarbeit",COUNTIFS($I$8:$I$67,I28,$D$8:$D$67,"Klassenarbeit")&gt;Einstellungen!$B$11),"Woche überschritten",IF(OR(C28="",D28=""),"Fach/Art fehlt","OK")))))))</f>
        <v/>
      </c>
      <c r="K28" s="33" t="n"/>
    </row>
    <row r="29">
      <c r="A29" s="27" t="n"/>
      <c r="B29" s="32">
        <f>IF(A29="","",CHOOSE(WEEKDAY(A29,2),"Mo","Di","Mi","Do","Fr","Sa","So"))</f>
        <v/>
      </c>
      <c r="C29" s="30" t="n"/>
      <c r="D29" s="30" t="n"/>
      <c r="E29" s="30" t="n"/>
      <c r="F29" s="30" t="n"/>
      <c r="G29" s="30" t="n"/>
      <c r="H29" s="32">
        <f>IF(A29="","",IF(OR(A29&lt;Einstellungen!$B$6,A29&gt;Einstellungen!$C$7),"außerhalb",IF(A29&lt;=Einstellungen!$C$6,1,2)))</f>
        <v/>
      </c>
      <c r="I29" s="40">
        <f>IF(A29="","",A29-WEEKDAY(A29,2)+1)</f>
        <v/>
      </c>
      <c r="J29" s="32">
        <f>IF(A29="","",IF(AND(WEEKDAY(A29,2)&gt;5,D29&lt;&gt;"Nachschreibtermin"),"Wochenende",IF(COUNTIFS(Einstellungen!$A$23:$A$34,"&lt;="&amp;A29,Einstellungen!$B$23:$B$34,"&gt;="&amp;A29)&gt;0,"Ferien/Feiertag",IF(COUNTIFS(Einstellungen!$A$38:$A$43,"&lt;="&amp;A29,Einstellungen!$B$38:$B$43,"&gt;="&amp;A29)&gt;0,"Sperrzeit",IF(AND(Einstellungen!$B$10&lt;&gt;"",D29="Klassenarbeit",COUNTIFS($A$8:$A$67,A29,$D$8:$D$67,"Klassenarbeit")&gt;Einstellungen!$B$10),"Tag überschritten",IF(AND(Einstellungen!$B$11&lt;&gt;"",D29="Klassenarbeit",COUNTIFS($I$8:$I$67,I29,$D$8:$D$67,"Klassenarbeit")&gt;Einstellungen!$B$11),"Woche überschritten",IF(OR(C29="",D29=""),"Fach/Art fehlt","OK")))))))</f>
        <v/>
      </c>
      <c r="K29" s="33" t="n"/>
    </row>
    <row r="30">
      <c r="A30" s="27" t="n"/>
      <c r="B30" s="32">
        <f>IF(A30="","",CHOOSE(WEEKDAY(A30,2),"Mo","Di","Mi","Do","Fr","Sa","So"))</f>
        <v/>
      </c>
      <c r="C30" s="30" t="n"/>
      <c r="D30" s="30" t="n"/>
      <c r="E30" s="30" t="n"/>
      <c r="F30" s="30" t="n"/>
      <c r="G30" s="30" t="n"/>
      <c r="H30" s="32">
        <f>IF(A30="","",IF(OR(A30&lt;Einstellungen!$B$6,A30&gt;Einstellungen!$C$7),"außerhalb",IF(A30&lt;=Einstellungen!$C$6,1,2)))</f>
        <v/>
      </c>
      <c r="I30" s="40">
        <f>IF(A30="","",A30-WEEKDAY(A30,2)+1)</f>
        <v/>
      </c>
      <c r="J30" s="32">
        <f>IF(A30="","",IF(AND(WEEKDAY(A30,2)&gt;5,D30&lt;&gt;"Nachschreibtermin"),"Wochenende",IF(COUNTIFS(Einstellungen!$A$23:$A$34,"&lt;="&amp;A30,Einstellungen!$B$23:$B$34,"&gt;="&amp;A30)&gt;0,"Ferien/Feiertag",IF(COUNTIFS(Einstellungen!$A$38:$A$43,"&lt;="&amp;A30,Einstellungen!$B$38:$B$43,"&gt;="&amp;A30)&gt;0,"Sperrzeit",IF(AND(Einstellungen!$B$10&lt;&gt;"",D30="Klassenarbeit",COUNTIFS($A$8:$A$67,A30,$D$8:$D$67,"Klassenarbeit")&gt;Einstellungen!$B$10),"Tag überschritten",IF(AND(Einstellungen!$B$11&lt;&gt;"",D30="Klassenarbeit",COUNTIFS($I$8:$I$67,I30,$D$8:$D$67,"Klassenarbeit")&gt;Einstellungen!$B$11),"Woche überschritten",IF(OR(C30="",D30=""),"Fach/Art fehlt","OK")))))))</f>
        <v/>
      </c>
      <c r="K30" s="33" t="n"/>
    </row>
    <row r="31">
      <c r="A31" s="27" t="n"/>
      <c r="B31" s="32">
        <f>IF(A31="","",CHOOSE(WEEKDAY(A31,2),"Mo","Di","Mi","Do","Fr","Sa","So"))</f>
        <v/>
      </c>
      <c r="C31" s="30" t="n"/>
      <c r="D31" s="30" t="n"/>
      <c r="E31" s="30" t="n"/>
      <c r="F31" s="30" t="n"/>
      <c r="G31" s="30" t="n"/>
      <c r="H31" s="32">
        <f>IF(A31="","",IF(OR(A31&lt;Einstellungen!$B$6,A31&gt;Einstellungen!$C$7),"außerhalb",IF(A31&lt;=Einstellungen!$C$6,1,2)))</f>
        <v/>
      </c>
      <c r="I31" s="40">
        <f>IF(A31="","",A31-WEEKDAY(A31,2)+1)</f>
        <v/>
      </c>
      <c r="J31" s="32">
        <f>IF(A31="","",IF(AND(WEEKDAY(A31,2)&gt;5,D31&lt;&gt;"Nachschreibtermin"),"Wochenende",IF(COUNTIFS(Einstellungen!$A$23:$A$34,"&lt;="&amp;A31,Einstellungen!$B$23:$B$34,"&gt;="&amp;A31)&gt;0,"Ferien/Feiertag",IF(COUNTIFS(Einstellungen!$A$38:$A$43,"&lt;="&amp;A31,Einstellungen!$B$38:$B$43,"&gt;="&amp;A31)&gt;0,"Sperrzeit",IF(AND(Einstellungen!$B$10&lt;&gt;"",D31="Klassenarbeit",COUNTIFS($A$8:$A$67,A31,$D$8:$D$67,"Klassenarbeit")&gt;Einstellungen!$B$10),"Tag überschritten",IF(AND(Einstellungen!$B$11&lt;&gt;"",D31="Klassenarbeit",COUNTIFS($I$8:$I$67,I31,$D$8:$D$67,"Klassenarbeit")&gt;Einstellungen!$B$11),"Woche überschritten",IF(OR(C31="",D31=""),"Fach/Art fehlt","OK")))))))</f>
        <v/>
      </c>
      <c r="K31" s="33" t="n"/>
    </row>
    <row r="32">
      <c r="A32" s="27" t="n"/>
      <c r="B32" s="32">
        <f>IF(A32="","",CHOOSE(WEEKDAY(A32,2),"Mo","Di","Mi","Do","Fr","Sa","So"))</f>
        <v/>
      </c>
      <c r="C32" s="30" t="n"/>
      <c r="D32" s="30" t="n"/>
      <c r="E32" s="30" t="n"/>
      <c r="F32" s="30" t="n"/>
      <c r="G32" s="30" t="n"/>
      <c r="H32" s="32">
        <f>IF(A32="","",IF(OR(A32&lt;Einstellungen!$B$6,A32&gt;Einstellungen!$C$7),"außerhalb",IF(A32&lt;=Einstellungen!$C$6,1,2)))</f>
        <v/>
      </c>
      <c r="I32" s="40">
        <f>IF(A32="","",A32-WEEKDAY(A32,2)+1)</f>
        <v/>
      </c>
      <c r="J32" s="32">
        <f>IF(A32="","",IF(AND(WEEKDAY(A32,2)&gt;5,D32&lt;&gt;"Nachschreibtermin"),"Wochenende",IF(COUNTIFS(Einstellungen!$A$23:$A$34,"&lt;="&amp;A32,Einstellungen!$B$23:$B$34,"&gt;="&amp;A32)&gt;0,"Ferien/Feiertag",IF(COUNTIFS(Einstellungen!$A$38:$A$43,"&lt;="&amp;A32,Einstellungen!$B$38:$B$43,"&gt;="&amp;A32)&gt;0,"Sperrzeit",IF(AND(Einstellungen!$B$10&lt;&gt;"",D32="Klassenarbeit",COUNTIFS($A$8:$A$67,A32,$D$8:$D$67,"Klassenarbeit")&gt;Einstellungen!$B$10),"Tag überschritten",IF(AND(Einstellungen!$B$11&lt;&gt;"",D32="Klassenarbeit",COUNTIFS($I$8:$I$67,I32,$D$8:$D$67,"Klassenarbeit")&gt;Einstellungen!$B$11),"Woche überschritten",IF(OR(C32="",D32=""),"Fach/Art fehlt","OK")))))))</f>
        <v/>
      </c>
      <c r="K32" s="33" t="n"/>
    </row>
    <row r="33">
      <c r="A33" s="27" t="n"/>
      <c r="B33" s="32">
        <f>IF(A33="","",CHOOSE(WEEKDAY(A33,2),"Mo","Di","Mi","Do","Fr","Sa","So"))</f>
        <v/>
      </c>
      <c r="C33" s="30" t="n"/>
      <c r="D33" s="30" t="n"/>
      <c r="E33" s="30" t="n"/>
      <c r="F33" s="30" t="n"/>
      <c r="G33" s="30" t="n"/>
      <c r="H33" s="32">
        <f>IF(A33="","",IF(OR(A33&lt;Einstellungen!$B$6,A33&gt;Einstellungen!$C$7),"außerhalb",IF(A33&lt;=Einstellungen!$C$6,1,2)))</f>
        <v/>
      </c>
      <c r="I33" s="40">
        <f>IF(A33="","",A33-WEEKDAY(A33,2)+1)</f>
        <v/>
      </c>
      <c r="J33" s="32">
        <f>IF(A33="","",IF(AND(WEEKDAY(A33,2)&gt;5,D33&lt;&gt;"Nachschreibtermin"),"Wochenende",IF(COUNTIFS(Einstellungen!$A$23:$A$34,"&lt;="&amp;A33,Einstellungen!$B$23:$B$34,"&gt;="&amp;A33)&gt;0,"Ferien/Feiertag",IF(COUNTIFS(Einstellungen!$A$38:$A$43,"&lt;="&amp;A33,Einstellungen!$B$38:$B$43,"&gt;="&amp;A33)&gt;0,"Sperrzeit",IF(AND(Einstellungen!$B$10&lt;&gt;"",D33="Klassenarbeit",COUNTIFS($A$8:$A$67,A33,$D$8:$D$67,"Klassenarbeit")&gt;Einstellungen!$B$10),"Tag überschritten",IF(AND(Einstellungen!$B$11&lt;&gt;"",D33="Klassenarbeit",COUNTIFS($I$8:$I$67,I33,$D$8:$D$67,"Klassenarbeit")&gt;Einstellungen!$B$11),"Woche überschritten",IF(OR(C33="",D33=""),"Fach/Art fehlt","OK")))))))</f>
        <v/>
      </c>
      <c r="K33" s="33" t="n"/>
    </row>
    <row r="34">
      <c r="A34" s="27" t="n"/>
      <c r="B34" s="32">
        <f>IF(A34="","",CHOOSE(WEEKDAY(A34,2),"Mo","Di","Mi","Do","Fr","Sa","So"))</f>
        <v/>
      </c>
      <c r="C34" s="30" t="n"/>
      <c r="D34" s="30" t="n"/>
      <c r="E34" s="30" t="n"/>
      <c r="F34" s="30" t="n"/>
      <c r="G34" s="30" t="n"/>
      <c r="H34" s="32">
        <f>IF(A34="","",IF(OR(A34&lt;Einstellungen!$B$6,A34&gt;Einstellungen!$C$7),"außerhalb",IF(A34&lt;=Einstellungen!$C$6,1,2)))</f>
        <v/>
      </c>
      <c r="I34" s="40">
        <f>IF(A34="","",A34-WEEKDAY(A34,2)+1)</f>
        <v/>
      </c>
      <c r="J34" s="32">
        <f>IF(A34="","",IF(AND(WEEKDAY(A34,2)&gt;5,D34&lt;&gt;"Nachschreibtermin"),"Wochenende",IF(COUNTIFS(Einstellungen!$A$23:$A$34,"&lt;="&amp;A34,Einstellungen!$B$23:$B$34,"&gt;="&amp;A34)&gt;0,"Ferien/Feiertag",IF(COUNTIFS(Einstellungen!$A$38:$A$43,"&lt;="&amp;A34,Einstellungen!$B$38:$B$43,"&gt;="&amp;A34)&gt;0,"Sperrzeit",IF(AND(Einstellungen!$B$10&lt;&gt;"",D34="Klassenarbeit",COUNTIFS($A$8:$A$67,A34,$D$8:$D$67,"Klassenarbeit")&gt;Einstellungen!$B$10),"Tag überschritten",IF(AND(Einstellungen!$B$11&lt;&gt;"",D34="Klassenarbeit",COUNTIFS($I$8:$I$67,I34,$D$8:$D$67,"Klassenarbeit")&gt;Einstellungen!$B$11),"Woche überschritten",IF(OR(C34="",D34=""),"Fach/Art fehlt","OK")))))))</f>
        <v/>
      </c>
      <c r="K34" s="33" t="n"/>
    </row>
    <row r="35">
      <c r="A35" s="27" t="n"/>
      <c r="B35" s="32">
        <f>IF(A35="","",CHOOSE(WEEKDAY(A35,2),"Mo","Di","Mi","Do","Fr","Sa","So"))</f>
        <v/>
      </c>
      <c r="C35" s="30" t="n"/>
      <c r="D35" s="30" t="n"/>
      <c r="E35" s="30" t="n"/>
      <c r="F35" s="30" t="n"/>
      <c r="G35" s="30" t="n"/>
      <c r="H35" s="32">
        <f>IF(A35="","",IF(OR(A35&lt;Einstellungen!$B$6,A35&gt;Einstellungen!$C$7),"außerhalb",IF(A35&lt;=Einstellungen!$C$6,1,2)))</f>
        <v/>
      </c>
      <c r="I35" s="40">
        <f>IF(A35="","",A35-WEEKDAY(A35,2)+1)</f>
        <v/>
      </c>
      <c r="J35" s="32">
        <f>IF(A35="","",IF(AND(WEEKDAY(A35,2)&gt;5,D35&lt;&gt;"Nachschreibtermin"),"Wochenende",IF(COUNTIFS(Einstellungen!$A$23:$A$34,"&lt;="&amp;A35,Einstellungen!$B$23:$B$34,"&gt;="&amp;A35)&gt;0,"Ferien/Feiertag",IF(COUNTIFS(Einstellungen!$A$38:$A$43,"&lt;="&amp;A35,Einstellungen!$B$38:$B$43,"&gt;="&amp;A35)&gt;0,"Sperrzeit",IF(AND(Einstellungen!$B$10&lt;&gt;"",D35="Klassenarbeit",COUNTIFS($A$8:$A$67,A35,$D$8:$D$67,"Klassenarbeit")&gt;Einstellungen!$B$10),"Tag überschritten",IF(AND(Einstellungen!$B$11&lt;&gt;"",D35="Klassenarbeit",COUNTIFS($I$8:$I$67,I35,$D$8:$D$67,"Klassenarbeit")&gt;Einstellungen!$B$11),"Woche überschritten",IF(OR(C35="",D35=""),"Fach/Art fehlt","OK")))))))</f>
        <v/>
      </c>
      <c r="K35" s="33" t="n"/>
    </row>
    <row r="36">
      <c r="A36" s="27" t="n"/>
      <c r="B36" s="32">
        <f>IF(A36="","",CHOOSE(WEEKDAY(A36,2),"Mo","Di","Mi","Do","Fr","Sa","So"))</f>
        <v/>
      </c>
      <c r="C36" s="30" t="n"/>
      <c r="D36" s="30" t="n"/>
      <c r="E36" s="30" t="n"/>
      <c r="F36" s="30" t="n"/>
      <c r="G36" s="30" t="n"/>
      <c r="H36" s="32">
        <f>IF(A36="","",IF(OR(A36&lt;Einstellungen!$B$6,A36&gt;Einstellungen!$C$7),"außerhalb",IF(A36&lt;=Einstellungen!$C$6,1,2)))</f>
        <v/>
      </c>
      <c r="I36" s="40">
        <f>IF(A36="","",A36-WEEKDAY(A36,2)+1)</f>
        <v/>
      </c>
      <c r="J36" s="32">
        <f>IF(A36="","",IF(AND(WEEKDAY(A36,2)&gt;5,D36&lt;&gt;"Nachschreibtermin"),"Wochenende",IF(COUNTIFS(Einstellungen!$A$23:$A$34,"&lt;="&amp;A36,Einstellungen!$B$23:$B$34,"&gt;="&amp;A36)&gt;0,"Ferien/Feiertag",IF(COUNTIFS(Einstellungen!$A$38:$A$43,"&lt;="&amp;A36,Einstellungen!$B$38:$B$43,"&gt;="&amp;A36)&gt;0,"Sperrzeit",IF(AND(Einstellungen!$B$10&lt;&gt;"",D36="Klassenarbeit",COUNTIFS($A$8:$A$67,A36,$D$8:$D$67,"Klassenarbeit")&gt;Einstellungen!$B$10),"Tag überschritten",IF(AND(Einstellungen!$B$11&lt;&gt;"",D36="Klassenarbeit",COUNTIFS($I$8:$I$67,I36,$D$8:$D$67,"Klassenarbeit")&gt;Einstellungen!$B$11),"Woche überschritten",IF(OR(C36="",D36=""),"Fach/Art fehlt","OK")))))))</f>
        <v/>
      </c>
      <c r="K36" s="33" t="n"/>
    </row>
    <row r="37">
      <c r="A37" s="27" t="n"/>
      <c r="B37" s="32">
        <f>IF(A37="","",CHOOSE(WEEKDAY(A37,2),"Mo","Di","Mi","Do","Fr","Sa","So"))</f>
        <v/>
      </c>
      <c r="C37" s="30" t="n"/>
      <c r="D37" s="30" t="n"/>
      <c r="E37" s="30" t="n"/>
      <c r="F37" s="30" t="n"/>
      <c r="G37" s="30" t="n"/>
      <c r="H37" s="32">
        <f>IF(A37="","",IF(OR(A37&lt;Einstellungen!$B$6,A37&gt;Einstellungen!$C$7),"außerhalb",IF(A37&lt;=Einstellungen!$C$6,1,2)))</f>
        <v/>
      </c>
      <c r="I37" s="40">
        <f>IF(A37="","",A37-WEEKDAY(A37,2)+1)</f>
        <v/>
      </c>
      <c r="J37" s="32">
        <f>IF(A37="","",IF(AND(WEEKDAY(A37,2)&gt;5,D37&lt;&gt;"Nachschreibtermin"),"Wochenende",IF(COUNTIFS(Einstellungen!$A$23:$A$34,"&lt;="&amp;A37,Einstellungen!$B$23:$B$34,"&gt;="&amp;A37)&gt;0,"Ferien/Feiertag",IF(COUNTIFS(Einstellungen!$A$38:$A$43,"&lt;="&amp;A37,Einstellungen!$B$38:$B$43,"&gt;="&amp;A37)&gt;0,"Sperrzeit",IF(AND(Einstellungen!$B$10&lt;&gt;"",D37="Klassenarbeit",COUNTIFS($A$8:$A$67,A37,$D$8:$D$67,"Klassenarbeit")&gt;Einstellungen!$B$10),"Tag überschritten",IF(AND(Einstellungen!$B$11&lt;&gt;"",D37="Klassenarbeit",COUNTIFS($I$8:$I$67,I37,$D$8:$D$67,"Klassenarbeit")&gt;Einstellungen!$B$11),"Woche überschritten",IF(OR(C37="",D37=""),"Fach/Art fehlt","OK")))))))</f>
        <v/>
      </c>
      <c r="K37" s="33" t="n"/>
    </row>
    <row r="38">
      <c r="A38" s="27" t="n"/>
      <c r="B38" s="32">
        <f>IF(A38="","",CHOOSE(WEEKDAY(A38,2),"Mo","Di","Mi","Do","Fr","Sa","So"))</f>
        <v/>
      </c>
      <c r="C38" s="30" t="n"/>
      <c r="D38" s="30" t="n"/>
      <c r="E38" s="30" t="n"/>
      <c r="F38" s="30" t="n"/>
      <c r="G38" s="30" t="n"/>
      <c r="H38" s="32">
        <f>IF(A38="","",IF(OR(A38&lt;Einstellungen!$B$6,A38&gt;Einstellungen!$C$7),"außerhalb",IF(A38&lt;=Einstellungen!$C$6,1,2)))</f>
        <v/>
      </c>
      <c r="I38" s="40">
        <f>IF(A38="","",A38-WEEKDAY(A38,2)+1)</f>
        <v/>
      </c>
      <c r="J38" s="32">
        <f>IF(A38="","",IF(AND(WEEKDAY(A38,2)&gt;5,D38&lt;&gt;"Nachschreibtermin"),"Wochenende",IF(COUNTIFS(Einstellungen!$A$23:$A$34,"&lt;="&amp;A38,Einstellungen!$B$23:$B$34,"&gt;="&amp;A38)&gt;0,"Ferien/Feiertag",IF(COUNTIFS(Einstellungen!$A$38:$A$43,"&lt;="&amp;A38,Einstellungen!$B$38:$B$43,"&gt;="&amp;A38)&gt;0,"Sperrzeit",IF(AND(Einstellungen!$B$10&lt;&gt;"",D38="Klassenarbeit",COUNTIFS($A$8:$A$67,A38,$D$8:$D$67,"Klassenarbeit")&gt;Einstellungen!$B$10),"Tag überschritten",IF(AND(Einstellungen!$B$11&lt;&gt;"",D38="Klassenarbeit",COUNTIFS($I$8:$I$67,I38,$D$8:$D$67,"Klassenarbeit")&gt;Einstellungen!$B$11),"Woche überschritten",IF(OR(C38="",D38=""),"Fach/Art fehlt","OK")))))))</f>
        <v/>
      </c>
      <c r="K38" s="33" t="n"/>
    </row>
    <row r="39">
      <c r="A39" s="27" t="n"/>
      <c r="B39" s="32">
        <f>IF(A39="","",CHOOSE(WEEKDAY(A39,2),"Mo","Di","Mi","Do","Fr","Sa","So"))</f>
        <v/>
      </c>
      <c r="C39" s="30" t="n"/>
      <c r="D39" s="30" t="n"/>
      <c r="E39" s="30" t="n"/>
      <c r="F39" s="30" t="n"/>
      <c r="G39" s="30" t="n"/>
      <c r="H39" s="32">
        <f>IF(A39="","",IF(OR(A39&lt;Einstellungen!$B$6,A39&gt;Einstellungen!$C$7),"außerhalb",IF(A39&lt;=Einstellungen!$C$6,1,2)))</f>
        <v/>
      </c>
      <c r="I39" s="40">
        <f>IF(A39="","",A39-WEEKDAY(A39,2)+1)</f>
        <v/>
      </c>
      <c r="J39" s="32">
        <f>IF(A39="","",IF(AND(WEEKDAY(A39,2)&gt;5,D39&lt;&gt;"Nachschreibtermin"),"Wochenende",IF(COUNTIFS(Einstellungen!$A$23:$A$34,"&lt;="&amp;A39,Einstellungen!$B$23:$B$34,"&gt;="&amp;A39)&gt;0,"Ferien/Feiertag",IF(COUNTIFS(Einstellungen!$A$38:$A$43,"&lt;="&amp;A39,Einstellungen!$B$38:$B$43,"&gt;="&amp;A39)&gt;0,"Sperrzeit",IF(AND(Einstellungen!$B$10&lt;&gt;"",D39="Klassenarbeit",COUNTIFS($A$8:$A$67,A39,$D$8:$D$67,"Klassenarbeit")&gt;Einstellungen!$B$10),"Tag überschritten",IF(AND(Einstellungen!$B$11&lt;&gt;"",D39="Klassenarbeit",COUNTIFS($I$8:$I$67,I39,$D$8:$D$67,"Klassenarbeit")&gt;Einstellungen!$B$11),"Woche überschritten",IF(OR(C39="",D39=""),"Fach/Art fehlt","OK")))))))</f>
        <v/>
      </c>
      <c r="K39" s="33" t="n"/>
    </row>
    <row r="40">
      <c r="A40" s="27" t="n"/>
      <c r="B40" s="32">
        <f>IF(A40="","",CHOOSE(WEEKDAY(A40,2),"Mo","Di","Mi","Do","Fr","Sa","So"))</f>
        <v/>
      </c>
      <c r="C40" s="30" t="n"/>
      <c r="D40" s="30" t="n"/>
      <c r="E40" s="30" t="n"/>
      <c r="F40" s="30" t="n"/>
      <c r="G40" s="30" t="n"/>
      <c r="H40" s="32">
        <f>IF(A40="","",IF(OR(A40&lt;Einstellungen!$B$6,A40&gt;Einstellungen!$C$7),"außerhalb",IF(A40&lt;=Einstellungen!$C$6,1,2)))</f>
        <v/>
      </c>
      <c r="I40" s="40">
        <f>IF(A40="","",A40-WEEKDAY(A40,2)+1)</f>
        <v/>
      </c>
      <c r="J40" s="32">
        <f>IF(A40="","",IF(AND(WEEKDAY(A40,2)&gt;5,D40&lt;&gt;"Nachschreibtermin"),"Wochenende",IF(COUNTIFS(Einstellungen!$A$23:$A$34,"&lt;="&amp;A40,Einstellungen!$B$23:$B$34,"&gt;="&amp;A40)&gt;0,"Ferien/Feiertag",IF(COUNTIFS(Einstellungen!$A$38:$A$43,"&lt;="&amp;A40,Einstellungen!$B$38:$B$43,"&gt;="&amp;A40)&gt;0,"Sperrzeit",IF(AND(Einstellungen!$B$10&lt;&gt;"",D40="Klassenarbeit",COUNTIFS($A$8:$A$67,A40,$D$8:$D$67,"Klassenarbeit")&gt;Einstellungen!$B$10),"Tag überschritten",IF(AND(Einstellungen!$B$11&lt;&gt;"",D40="Klassenarbeit",COUNTIFS($I$8:$I$67,I40,$D$8:$D$67,"Klassenarbeit")&gt;Einstellungen!$B$11),"Woche überschritten",IF(OR(C40="",D40=""),"Fach/Art fehlt","OK")))))))</f>
        <v/>
      </c>
      <c r="K40" s="33" t="n"/>
    </row>
    <row r="41">
      <c r="A41" s="27" t="n"/>
      <c r="B41" s="32">
        <f>IF(A41="","",CHOOSE(WEEKDAY(A41,2),"Mo","Di","Mi","Do","Fr","Sa","So"))</f>
        <v/>
      </c>
      <c r="C41" s="30" t="n"/>
      <c r="D41" s="30" t="n"/>
      <c r="E41" s="30" t="n"/>
      <c r="F41" s="30" t="n"/>
      <c r="G41" s="30" t="n"/>
      <c r="H41" s="32">
        <f>IF(A41="","",IF(OR(A41&lt;Einstellungen!$B$6,A41&gt;Einstellungen!$C$7),"außerhalb",IF(A41&lt;=Einstellungen!$C$6,1,2)))</f>
        <v/>
      </c>
      <c r="I41" s="40">
        <f>IF(A41="","",A41-WEEKDAY(A41,2)+1)</f>
        <v/>
      </c>
      <c r="J41" s="32">
        <f>IF(A41="","",IF(AND(WEEKDAY(A41,2)&gt;5,D41&lt;&gt;"Nachschreibtermin"),"Wochenende",IF(COUNTIFS(Einstellungen!$A$23:$A$34,"&lt;="&amp;A41,Einstellungen!$B$23:$B$34,"&gt;="&amp;A41)&gt;0,"Ferien/Feiertag",IF(COUNTIFS(Einstellungen!$A$38:$A$43,"&lt;="&amp;A41,Einstellungen!$B$38:$B$43,"&gt;="&amp;A41)&gt;0,"Sperrzeit",IF(AND(Einstellungen!$B$10&lt;&gt;"",D41="Klassenarbeit",COUNTIFS($A$8:$A$67,A41,$D$8:$D$67,"Klassenarbeit")&gt;Einstellungen!$B$10),"Tag überschritten",IF(AND(Einstellungen!$B$11&lt;&gt;"",D41="Klassenarbeit",COUNTIFS($I$8:$I$67,I41,$D$8:$D$67,"Klassenarbeit")&gt;Einstellungen!$B$11),"Woche überschritten",IF(OR(C41="",D41=""),"Fach/Art fehlt","OK")))))))</f>
        <v/>
      </c>
      <c r="K41" s="33" t="n"/>
    </row>
    <row r="42">
      <c r="A42" s="27" t="n"/>
      <c r="B42" s="32">
        <f>IF(A42="","",CHOOSE(WEEKDAY(A42,2),"Mo","Di","Mi","Do","Fr","Sa","So"))</f>
        <v/>
      </c>
      <c r="C42" s="30" t="n"/>
      <c r="D42" s="30" t="n"/>
      <c r="E42" s="30" t="n"/>
      <c r="F42" s="30" t="n"/>
      <c r="G42" s="30" t="n"/>
      <c r="H42" s="32">
        <f>IF(A42="","",IF(OR(A42&lt;Einstellungen!$B$6,A42&gt;Einstellungen!$C$7),"außerhalb",IF(A42&lt;=Einstellungen!$C$6,1,2)))</f>
        <v/>
      </c>
      <c r="I42" s="40">
        <f>IF(A42="","",A42-WEEKDAY(A42,2)+1)</f>
        <v/>
      </c>
      <c r="J42" s="32">
        <f>IF(A42="","",IF(AND(WEEKDAY(A42,2)&gt;5,D42&lt;&gt;"Nachschreibtermin"),"Wochenende",IF(COUNTIFS(Einstellungen!$A$23:$A$34,"&lt;="&amp;A42,Einstellungen!$B$23:$B$34,"&gt;="&amp;A42)&gt;0,"Ferien/Feiertag",IF(COUNTIFS(Einstellungen!$A$38:$A$43,"&lt;="&amp;A42,Einstellungen!$B$38:$B$43,"&gt;="&amp;A42)&gt;0,"Sperrzeit",IF(AND(Einstellungen!$B$10&lt;&gt;"",D42="Klassenarbeit",COUNTIFS($A$8:$A$67,A42,$D$8:$D$67,"Klassenarbeit")&gt;Einstellungen!$B$10),"Tag überschritten",IF(AND(Einstellungen!$B$11&lt;&gt;"",D42="Klassenarbeit",COUNTIFS($I$8:$I$67,I42,$D$8:$D$67,"Klassenarbeit")&gt;Einstellungen!$B$11),"Woche überschritten",IF(OR(C42="",D42=""),"Fach/Art fehlt","OK")))))))</f>
        <v/>
      </c>
      <c r="K42" s="33" t="n"/>
    </row>
    <row r="43">
      <c r="A43" s="27" t="n"/>
      <c r="B43" s="32">
        <f>IF(A43="","",CHOOSE(WEEKDAY(A43,2),"Mo","Di","Mi","Do","Fr","Sa","So"))</f>
        <v/>
      </c>
      <c r="C43" s="30" t="n"/>
      <c r="D43" s="30" t="n"/>
      <c r="E43" s="30" t="n"/>
      <c r="F43" s="30" t="n"/>
      <c r="G43" s="30" t="n"/>
      <c r="H43" s="32">
        <f>IF(A43="","",IF(OR(A43&lt;Einstellungen!$B$6,A43&gt;Einstellungen!$C$7),"außerhalb",IF(A43&lt;=Einstellungen!$C$6,1,2)))</f>
        <v/>
      </c>
      <c r="I43" s="40">
        <f>IF(A43="","",A43-WEEKDAY(A43,2)+1)</f>
        <v/>
      </c>
      <c r="J43" s="32">
        <f>IF(A43="","",IF(AND(WEEKDAY(A43,2)&gt;5,D43&lt;&gt;"Nachschreibtermin"),"Wochenende",IF(COUNTIFS(Einstellungen!$A$23:$A$34,"&lt;="&amp;A43,Einstellungen!$B$23:$B$34,"&gt;="&amp;A43)&gt;0,"Ferien/Feiertag",IF(COUNTIFS(Einstellungen!$A$38:$A$43,"&lt;="&amp;A43,Einstellungen!$B$38:$B$43,"&gt;="&amp;A43)&gt;0,"Sperrzeit",IF(AND(Einstellungen!$B$10&lt;&gt;"",D43="Klassenarbeit",COUNTIFS($A$8:$A$67,A43,$D$8:$D$67,"Klassenarbeit")&gt;Einstellungen!$B$10),"Tag überschritten",IF(AND(Einstellungen!$B$11&lt;&gt;"",D43="Klassenarbeit",COUNTIFS($I$8:$I$67,I43,$D$8:$D$67,"Klassenarbeit")&gt;Einstellungen!$B$11),"Woche überschritten",IF(OR(C43="",D43=""),"Fach/Art fehlt","OK")))))))</f>
        <v/>
      </c>
      <c r="K43" s="33" t="n"/>
    </row>
    <row r="44">
      <c r="A44" s="27" t="n"/>
      <c r="B44" s="32">
        <f>IF(A44="","",CHOOSE(WEEKDAY(A44,2),"Mo","Di","Mi","Do","Fr","Sa","So"))</f>
        <v/>
      </c>
      <c r="C44" s="30" t="n"/>
      <c r="D44" s="30" t="n"/>
      <c r="E44" s="30" t="n"/>
      <c r="F44" s="30" t="n"/>
      <c r="G44" s="30" t="n"/>
      <c r="H44" s="32">
        <f>IF(A44="","",IF(OR(A44&lt;Einstellungen!$B$6,A44&gt;Einstellungen!$C$7),"außerhalb",IF(A44&lt;=Einstellungen!$C$6,1,2)))</f>
        <v/>
      </c>
      <c r="I44" s="40">
        <f>IF(A44="","",A44-WEEKDAY(A44,2)+1)</f>
        <v/>
      </c>
      <c r="J44" s="32">
        <f>IF(A44="","",IF(AND(WEEKDAY(A44,2)&gt;5,D44&lt;&gt;"Nachschreibtermin"),"Wochenende",IF(COUNTIFS(Einstellungen!$A$23:$A$34,"&lt;="&amp;A44,Einstellungen!$B$23:$B$34,"&gt;="&amp;A44)&gt;0,"Ferien/Feiertag",IF(COUNTIFS(Einstellungen!$A$38:$A$43,"&lt;="&amp;A44,Einstellungen!$B$38:$B$43,"&gt;="&amp;A44)&gt;0,"Sperrzeit",IF(AND(Einstellungen!$B$10&lt;&gt;"",D44="Klassenarbeit",COUNTIFS($A$8:$A$67,A44,$D$8:$D$67,"Klassenarbeit")&gt;Einstellungen!$B$10),"Tag überschritten",IF(AND(Einstellungen!$B$11&lt;&gt;"",D44="Klassenarbeit",COUNTIFS($I$8:$I$67,I44,$D$8:$D$67,"Klassenarbeit")&gt;Einstellungen!$B$11),"Woche überschritten",IF(OR(C44="",D44=""),"Fach/Art fehlt","OK")))))))</f>
        <v/>
      </c>
      <c r="K44" s="33" t="n"/>
    </row>
    <row r="45">
      <c r="A45" s="27" t="n"/>
      <c r="B45" s="32">
        <f>IF(A45="","",CHOOSE(WEEKDAY(A45,2),"Mo","Di","Mi","Do","Fr","Sa","So"))</f>
        <v/>
      </c>
      <c r="C45" s="30" t="n"/>
      <c r="D45" s="30" t="n"/>
      <c r="E45" s="30" t="n"/>
      <c r="F45" s="30" t="n"/>
      <c r="G45" s="30" t="n"/>
      <c r="H45" s="32">
        <f>IF(A45="","",IF(OR(A45&lt;Einstellungen!$B$6,A45&gt;Einstellungen!$C$7),"außerhalb",IF(A45&lt;=Einstellungen!$C$6,1,2)))</f>
        <v/>
      </c>
      <c r="I45" s="40">
        <f>IF(A45="","",A45-WEEKDAY(A45,2)+1)</f>
        <v/>
      </c>
      <c r="J45" s="32">
        <f>IF(A45="","",IF(AND(WEEKDAY(A45,2)&gt;5,D45&lt;&gt;"Nachschreibtermin"),"Wochenende",IF(COUNTIFS(Einstellungen!$A$23:$A$34,"&lt;="&amp;A45,Einstellungen!$B$23:$B$34,"&gt;="&amp;A45)&gt;0,"Ferien/Feiertag",IF(COUNTIFS(Einstellungen!$A$38:$A$43,"&lt;="&amp;A45,Einstellungen!$B$38:$B$43,"&gt;="&amp;A45)&gt;0,"Sperrzeit",IF(AND(Einstellungen!$B$10&lt;&gt;"",D45="Klassenarbeit",COUNTIFS($A$8:$A$67,A45,$D$8:$D$67,"Klassenarbeit")&gt;Einstellungen!$B$10),"Tag überschritten",IF(AND(Einstellungen!$B$11&lt;&gt;"",D45="Klassenarbeit",COUNTIFS($I$8:$I$67,I45,$D$8:$D$67,"Klassenarbeit")&gt;Einstellungen!$B$11),"Woche überschritten",IF(OR(C45="",D45=""),"Fach/Art fehlt","OK")))))))</f>
        <v/>
      </c>
      <c r="K45" s="33" t="n"/>
    </row>
    <row r="46">
      <c r="A46" s="27" t="n"/>
      <c r="B46" s="32">
        <f>IF(A46="","",CHOOSE(WEEKDAY(A46,2),"Mo","Di","Mi","Do","Fr","Sa","So"))</f>
        <v/>
      </c>
      <c r="C46" s="30" t="n"/>
      <c r="D46" s="30" t="n"/>
      <c r="E46" s="30" t="n"/>
      <c r="F46" s="30" t="n"/>
      <c r="G46" s="30" t="n"/>
      <c r="H46" s="32">
        <f>IF(A46="","",IF(OR(A46&lt;Einstellungen!$B$6,A46&gt;Einstellungen!$C$7),"außerhalb",IF(A46&lt;=Einstellungen!$C$6,1,2)))</f>
        <v/>
      </c>
      <c r="I46" s="40">
        <f>IF(A46="","",A46-WEEKDAY(A46,2)+1)</f>
        <v/>
      </c>
      <c r="J46" s="32">
        <f>IF(A46="","",IF(AND(WEEKDAY(A46,2)&gt;5,D46&lt;&gt;"Nachschreibtermin"),"Wochenende",IF(COUNTIFS(Einstellungen!$A$23:$A$34,"&lt;="&amp;A46,Einstellungen!$B$23:$B$34,"&gt;="&amp;A46)&gt;0,"Ferien/Feiertag",IF(COUNTIFS(Einstellungen!$A$38:$A$43,"&lt;="&amp;A46,Einstellungen!$B$38:$B$43,"&gt;="&amp;A46)&gt;0,"Sperrzeit",IF(AND(Einstellungen!$B$10&lt;&gt;"",D46="Klassenarbeit",COUNTIFS($A$8:$A$67,A46,$D$8:$D$67,"Klassenarbeit")&gt;Einstellungen!$B$10),"Tag überschritten",IF(AND(Einstellungen!$B$11&lt;&gt;"",D46="Klassenarbeit",COUNTIFS($I$8:$I$67,I46,$D$8:$D$67,"Klassenarbeit")&gt;Einstellungen!$B$11),"Woche überschritten",IF(OR(C46="",D46=""),"Fach/Art fehlt","OK")))))))</f>
        <v/>
      </c>
      <c r="K46" s="33" t="n"/>
    </row>
    <row r="47">
      <c r="A47" s="27" t="n"/>
      <c r="B47" s="32">
        <f>IF(A47="","",CHOOSE(WEEKDAY(A47,2),"Mo","Di","Mi","Do","Fr","Sa","So"))</f>
        <v/>
      </c>
      <c r="C47" s="30" t="n"/>
      <c r="D47" s="30" t="n"/>
      <c r="E47" s="30" t="n"/>
      <c r="F47" s="30" t="n"/>
      <c r="G47" s="30" t="n"/>
      <c r="H47" s="32">
        <f>IF(A47="","",IF(OR(A47&lt;Einstellungen!$B$6,A47&gt;Einstellungen!$C$7),"außerhalb",IF(A47&lt;=Einstellungen!$C$6,1,2)))</f>
        <v/>
      </c>
      <c r="I47" s="40">
        <f>IF(A47="","",A47-WEEKDAY(A47,2)+1)</f>
        <v/>
      </c>
      <c r="J47" s="32">
        <f>IF(A47="","",IF(AND(WEEKDAY(A47,2)&gt;5,D47&lt;&gt;"Nachschreibtermin"),"Wochenende",IF(COUNTIFS(Einstellungen!$A$23:$A$34,"&lt;="&amp;A47,Einstellungen!$B$23:$B$34,"&gt;="&amp;A47)&gt;0,"Ferien/Feiertag",IF(COUNTIFS(Einstellungen!$A$38:$A$43,"&lt;="&amp;A47,Einstellungen!$B$38:$B$43,"&gt;="&amp;A47)&gt;0,"Sperrzeit",IF(AND(Einstellungen!$B$10&lt;&gt;"",D47="Klassenarbeit",COUNTIFS($A$8:$A$67,A47,$D$8:$D$67,"Klassenarbeit")&gt;Einstellungen!$B$10),"Tag überschritten",IF(AND(Einstellungen!$B$11&lt;&gt;"",D47="Klassenarbeit",COUNTIFS($I$8:$I$67,I47,$D$8:$D$67,"Klassenarbeit")&gt;Einstellungen!$B$11),"Woche überschritten",IF(OR(C47="",D47=""),"Fach/Art fehlt","OK")))))))</f>
        <v/>
      </c>
      <c r="K47" s="33" t="n"/>
    </row>
    <row r="48">
      <c r="A48" s="27" t="n"/>
      <c r="B48" s="32">
        <f>IF(A48="","",CHOOSE(WEEKDAY(A48,2),"Mo","Di","Mi","Do","Fr","Sa","So"))</f>
        <v/>
      </c>
      <c r="C48" s="30" t="n"/>
      <c r="D48" s="30" t="n"/>
      <c r="E48" s="30" t="n"/>
      <c r="F48" s="30" t="n"/>
      <c r="G48" s="30" t="n"/>
      <c r="H48" s="32">
        <f>IF(A48="","",IF(OR(A48&lt;Einstellungen!$B$6,A48&gt;Einstellungen!$C$7),"außerhalb",IF(A48&lt;=Einstellungen!$C$6,1,2)))</f>
        <v/>
      </c>
      <c r="I48" s="40">
        <f>IF(A48="","",A48-WEEKDAY(A48,2)+1)</f>
        <v/>
      </c>
      <c r="J48" s="32">
        <f>IF(A48="","",IF(AND(WEEKDAY(A48,2)&gt;5,D48&lt;&gt;"Nachschreibtermin"),"Wochenende",IF(COUNTIFS(Einstellungen!$A$23:$A$34,"&lt;="&amp;A48,Einstellungen!$B$23:$B$34,"&gt;="&amp;A48)&gt;0,"Ferien/Feiertag",IF(COUNTIFS(Einstellungen!$A$38:$A$43,"&lt;="&amp;A48,Einstellungen!$B$38:$B$43,"&gt;="&amp;A48)&gt;0,"Sperrzeit",IF(AND(Einstellungen!$B$10&lt;&gt;"",D48="Klassenarbeit",COUNTIFS($A$8:$A$67,A48,$D$8:$D$67,"Klassenarbeit")&gt;Einstellungen!$B$10),"Tag überschritten",IF(AND(Einstellungen!$B$11&lt;&gt;"",D48="Klassenarbeit",COUNTIFS($I$8:$I$67,I48,$D$8:$D$67,"Klassenarbeit")&gt;Einstellungen!$B$11),"Woche überschritten",IF(OR(C48="",D48=""),"Fach/Art fehlt","OK")))))))</f>
        <v/>
      </c>
      <c r="K48" s="33" t="n"/>
    </row>
    <row r="49">
      <c r="A49" s="27" t="n"/>
      <c r="B49" s="32">
        <f>IF(A49="","",CHOOSE(WEEKDAY(A49,2),"Mo","Di","Mi","Do","Fr","Sa","So"))</f>
        <v/>
      </c>
      <c r="C49" s="30" t="n"/>
      <c r="D49" s="30" t="n"/>
      <c r="E49" s="30" t="n"/>
      <c r="F49" s="30" t="n"/>
      <c r="G49" s="30" t="n"/>
      <c r="H49" s="32">
        <f>IF(A49="","",IF(OR(A49&lt;Einstellungen!$B$6,A49&gt;Einstellungen!$C$7),"außerhalb",IF(A49&lt;=Einstellungen!$C$6,1,2)))</f>
        <v/>
      </c>
      <c r="I49" s="40">
        <f>IF(A49="","",A49-WEEKDAY(A49,2)+1)</f>
        <v/>
      </c>
      <c r="J49" s="32">
        <f>IF(A49="","",IF(AND(WEEKDAY(A49,2)&gt;5,D49&lt;&gt;"Nachschreibtermin"),"Wochenende",IF(COUNTIFS(Einstellungen!$A$23:$A$34,"&lt;="&amp;A49,Einstellungen!$B$23:$B$34,"&gt;="&amp;A49)&gt;0,"Ferien/Feiertag",IF(COUNTIFS(Einstellungen!$A$38:$A$43,"&lt;="&amp;A49,Einstellungen!$B$38:$B$43,"&gt;="&amp;A49)&gt;0,"Sperrzeit",IF(AND(Einstellungen!$B$10&lt;&gt;"",D49="Klassenarbeit",COUNTIFS($A$8:$A$67,A49,$D$8:$D$67,"Klassenarbeit")&gt;Einstellungen!$B$10),"Tag überschritten",IF(AND(Einstellungen!$B$11&lt;&gt;"",D49="Klassenarbeit",COUNTIFS($I$8:$I$67,I49,$D$8:$D$67,"Klassenarbeit")&gt;Einstellungen!$B$11),"Woche überschritten",IF(OR(C49="",D49=""),"Fach/Art fehlt","OK")))))))</f>
        <v/>
      </c>
      <c r="K49" s="33" t="n"/>
    </row>
    <row r="50">
      <c r="A50" s="27" t="n"/>
      <c r="B50" s="32">
        <f>IF(A50="","",CHOOSE(WEEKDAY(A50,2),"Mo","Di","Mi","Do","Fr","Sa","So"))</f>
        <v/>
      </c>
      <c r="C50" s="30" t="n"/>
      <c r="D50" s="30" t="n"/>
      <c r="E50" s="30" t="n"/>
      <c r="F50" s="30" t="n"/>
      <c r="G50" s="30" t="n"/>
      <c r="H50" s="32">
        <f>IF(A50="","",IF(OR(A50&lt;Einstellungen!$B$6,A50&gt;Einstellungen!$C$7),"außerhalb",IF(A50&lt;=Einstellungen!$C$6,1,2)))</f>
        <v/>
      </c>
      <c r="I50" s="40">
        <f>IF(A50="","",A50-WEEKDAY(A50,2)+1)</f>
        <v/>
      </c>
      <c r="J50" s="32">
        <f>IF(A50="","",IF(AND(WEEKDAY(A50,2)&gt;5,D50&lt;&gt;"Nachschreibtermin"),"Wochenende",IF(COUNTIFS(Einstellungen!$A$23:$A$34,"&lt;="&amp;A50,Einstellungen!$B$23:$B$34,"&gt;="&amp;A50)&gt;0,"Ferien/Feiertag",IF(COUNTIFS(Einstellungen!$A$38:$A$43,"&lt;="&amp;A50,Einstellungen!$B$38:$B$43,"&gt;="&amp;A50)&gt;0,"Sperrzeit",IF(AND(Einstellungen!$B$10&lt;&gt;"",D50="Klassenarbeit",COUNTIFS($A$8:$A$67,A50,$D$8:$D$67,"Klassenarbeit")&gt;Einstellungen!$B$10),"Tag überschritten",IF(AND(Einstellungen!$B$11&lt;&gt;"",D50="Klassenarbeit",COUNTIFS($I$8:$I$67,I50,$D$8:$D$67,"Klassenarbeit")&gt;Einstellungen!$B$11),"Woche überschritten",IF(OR(C50="",D50=""),"Fach/Art fehlt","OK")))))))</f>
        <v/>
      </c>
      <c r="K50" s="33" t="n"/>
    </row>
    <row r="51">
      <c r="A51" s="27" t="n"/>
      <c r="B51" s="32">
        <f>IF(A51="","",CHOOSE(WEEKDAY(A51,2),"Mo","Di","Mi","Do","Fr","Sa","So"))</f>
        <v/>
      </c>
      <c r="C51" s="30" t="n"/>
      <c r="D51" s="30" t="n"/>
      <c r="E51" s="30" t="n"/>
      <c r="F51" s="30" t="n"/>
      <c r="G51" s="30" t="n"/>
      <c r="H51" s="32">
        <f>IF(A51="","",IF(OR(A51&lt;Einstellungen!$B$6,A51&gt;Einstellungen!$C$7),"außerhalb",IF(A51&lt;=Einstellungen!$C$6,1,2)))</f>
        <v/>
      </c>
      <c r="I51" s="40">
        <f>IF(A51="","",A51-WEEKDAY(A51,2)+1)</f>
        <v/>
      </c>
      <c r="J51" s="32">
        <f>IF(A51="","",IF(AND(WEEKDAY(A51,2)&gt;5,D51&lt;&gt;"Nachschreibtermin"),"Wochenende",IF(COUNTIFS(Einstellungen!$A$23:$A$34,"&lt;="&amp;A51,Einstellungen!$B$23:$B$34,"&gt;="&amp;A51)&gt;0,"Ferien/Feiertag",IF(COUNTIFS(Einstellungen!$A$38:$A$43,"&lt;="&amp;A51,Einstellungen!$B$38:$B$43,"&gt;="&amp;A51)&gt;0,"Sperrzeit",IF(AND(Einstellungen!$B$10&lt;&gt;"",D51="Klassenarbeit",COUNTIFS($A$8:$A$67,A51,$D$8:$D$67,"Klassenarbeit")&gt;Einstellungen!$B$10),"Tag überschritten",IF(AND(Einstellungen!$B$11&lt;&gt;"",D51="Klassenarbeit",COUNTIFS($I$8:$I$67,I51,$D$8:$D$67,"Klassenarbeit")&gt;Einstellungen!$B$11),"Woche überschritten",IF(OR(C51="",D51=""),"Fach/Art fehlt","OK")))))))</f>
        <v/>
      </c>
      <c r="K51" s="33" t="n"/>
    </row>
    <row r="52">
      <c r="A52" s="27" t="n"/>
      <c r="B52" s="32">
        <f>IF(A52="","",CHOOSE(WEEKDAY(A52,2),"Mo","Di","Mi","Do","Fr","Sa","So"))</f>
        <v/>
      </c>
      <c r="C52" s="30" t="n"/>
      <c r="D52" s="30" t="n"/>
      <c r="E52" s="30" t="n"/>
      <c r="F52" s="30" t="n"/>
      <c r="G52" s="30" t="n"/>
      <c r="H52" s="32">
        <f>IF(A52="","",IF(OR(A52&lt;Einstellungen!$B$6,A52&gt;Einstellungen!$C$7),"außerhalb",IF(A52&lt;=Einstellungen!$C$6,1,2)))</f>
        <v/>
      </c>
      <c r="I52" s="40">
        <f>IF(A52="","",A52-WEEKDAY(A52,2)+1)</f>
        <v/>
      </c>
      <c r="J52" s="32">
        <f>IF(A52="","",IF(AND(WEEKDAY(A52,2)&gt;5,D52&lt;&gt;"Nachschreibtermin"),"Wochenende",IF(COUNTIFS(Einstellungen!$A$23:$A$34,"&lt;="&amp;A52,Einstellungen!$B$23:$B$34,"&gt;="&amp;A52)&gt;0,"Ferien/Feiertag",IF(COUNTIFS(Einstellungen!$A$38:$A$43,"&lt;="&amp;A52,Einstellungen!$B$38:$B$43,"&gt;="&amp;A52)&gt;0,"Sperrzeit",IF(AND(Einstellungen!$B$10&lt;&gt;"",D52="Klassenarbeit",COUNTIFS($A$8:$A$67,A52,$D$8:$D$67,"Klassenarbeit")&gt;Einstellungen!$B$10),"Tag überschritten",IF(AND(Einstellungen!$B$11&lt;&gt;"",D52="Klassenarbeit",COUNTIFS($I$8:$I$67,I52,$D$8:$D$67,"Klassenarbeit")&gt;Einstellungen!$B$11),"Woche überschritten",IF(OR(C52="",D52=""),"Fach/Art fehlt","OK")))))))</f>
        <v/>
      </c>
      <c r="K52" s="33" t="n"/>
    </row>
    <row r="53">
      <c r="A53" s="27" t="n"/>
      <c r="B53" s="32">
        <f>IF(A53="","",CHOOSE(WEEKDAY(A53,2),"Mo","Di","Mi","Do","Fr","Sa","So"))</f>
        <v/>
      </c>
      <c r="C53" s="30" t="n"/>
      <c r="D53" s="30" t="n"/>
      <c r="E53" s="30" t="n"/>
      <c r="F53" s="30" t="n"/>
      <c r="G53" s="30" t="n"/>
      <c r="H53" s="32">
        <f>IF(A53="","",IF(OR(A53&lt;Einstellungen!$B$6,A53&gt;Einstellungen!$C$7),"außerhalb",IF(A53&lt;=Einstellungen!$C$6,1,2)))</f>
        <v/>
      </c>
      <c r="I53" s="40">
        <f>IF(A53="","",A53-WEEKDAY(A53,2)+1)</f>
        <v/>
      </c>
      <c r="J53" s="32">
        <f>IF(A53="","",IF(AND(WEEKDAY(A53,2)&gt;5,D53&lt;&gt;"Nachschreibtermin"),"Wochenende",IF(COUNTIFS(Einstellungen!$A$23:$A$34,"&lt;="&amp;A53,Einstellungen!$B$23:$B$34,"&gt;="&amp;A53)&gt;0,"Ferien/Feiertag",IF(COUNTIFS(Einstellungen!$A$38:$A$43,"&lt;="&amp;A53,Einstellungen!$B$38:$B$43,"&gt;="&amp;A53)&gt;0,"Sperrzeit",IF(AND(Einstellungen!$B$10&lt;&gt;"",D53="Klassenarbeit",COUNTIFS($A$8:$A$67,A53,$D$8:$D$67,"Klassenarbeit")&gt;Einstellungen!$B$10),"Tag überschritten",IF(AND(Einstellungen!$B$11&lt;&gt;"",D53="Klassenarbeit",COUNTIFS($I$8:$I$67,I53,$D$8:$D$67,"Klassenarbeit")&gt;Einstellungen!$B$11),"Woche überschritten",IF(OR(C53="",D53=""),"Fach/Art fehlt","OK")))))))</f>
        <v/>
      </c>
      <c r="K53" s="33" t="n"/>
    </row>
    <row r="54">
      <c r="A54" s="27" t="n"/>
      <c r="B54" s="32">
        <f>IF(A54="","",CHOOSE(WEEKDAY(A54,2),"Mo","Di","Mi","Do","Fr","Sa","So"))</f>
        <v/>
      </c>
      <c r="C54" s="30" t="n"/>
      <c r="D54" s="30" t="n"/>
      <c r="E54" s="30" t="n"/>
      <c r="F54" s="30" t="n"/>
      <c r="G54" s="30" t="n"/>
      <c r="H54" s="32">
        <f>IF(A54="","",IF(OR(A54&lt;Einstellungen!$B$6,A54&gt;Einstellungen!$C$7),"außerhalb",IF(A54&lt;=Einstellungen!$C$6,1,2)))</f>
        <v/>
      </c>
      <c r="I54" s="40">
        <f>IF(A54="","",A54-WEEKDAY(A54,2)+1)</f>
        <v/>
      </c>
      <c r="J54" s="32">
        <f>IF(A54="","",IF(AND(WEEKDAY(A54,2)&gt;5,D54&lt;&gt;"Nachschreibtermin"),"Wochenende",IF(COUNTIFS(Einstellungen!$A$23:$A$34,"&lt;="&amp;A54,Einstellungen!$B$23:$B$34,"&gt;="&amp;A54)&gt;0,"Ferien/Feiertag",IF(COUNTIFS(Einstellungen!$A$38:$A$43,"&lt;="&amp;A54,Einstellungen!$B$38:$B$43,"&gt;="&amp;A54)&gt;0,"Sperrzeit",IF(AND(Einstellungen!$B$10&lt;&gt;"",D54="Klassenarbeit",COUNTIFS($A$8:$A$67,A54,$D$8:$D$67,"Klassenarbeit")&gt;Einstellungen!$B$10),"Tag überschritten",IF(AND(Einstellungen!$B$11&lt;&gt;"",D54="Klassenarbeit",COUNTIFS($I$8:$I$67,I54,$D$8:$D$67,"Klassenarbeit")&gt;Einstellungen!$B$11),"Woche überschritten",IF(OR(C54="",D54=""),"Fach/Art fehlt","OK")))))))</f>
        <v/>
      </c>
      <c r="K54" s="33" t="n"/>
    </row>
    <row r="55">
      <c r="A55" s="27" t="n"/>
      <c r="B55" s="32">
        <f>IF(A55="","",CHOOSE(WEEKDAY(A55,2),"Mo","Di","Mi","Do","Fr","Sa","So"))</f>
        <v/>
      </c>
      <c r="C55" s="30" t="n"/>
      <c r="D55" s="30" t="n"/>
      <c r="E55" s="30" t="n"/>
      <c r="F55" s="30" t="n"/>
      <c r="G55" s="30" t="n"/>
      <c r="H55" s="32">
        <f>IF(A55="","",IF(OR(A55&lt;Einstellungen!$B$6,A55&gt;Einstellungen!$C$7),"außerhalb",IF(A55&lt;=Einstellungen!$C$6,1,2)))</f>
        <v/>
      </c>
      <c r="I55" s="40">
        <f>IF(A55="","",A55-WEEKDAY(A55,2)+1)</f>
        <v/>
      </c>
      <c r="J55" s="32">
        <f>IF(A55="","",IF(AND(WEEKDAY(A55,2)&gt;5,D55&lt;&gt;"Nachschreibtermin"),"Wochenende",IF(COUNTIFS(Einstellungen!$A$23:$A$34,"&lt;="&amp;A55,Einstellungen!$B$23:$B$34,"&gt;="&amp;A55)&gt;0,"Ferien/Feiertag",IF(COUNTIFS(Einstellungen!$A$38:$A$43,"&lt;="&amp;A55,Einstellungen!$B$38:$B$43,"&gt;="&amp;A55)&gt;0,"Sperrzeit",IF(AND(Einstellungen!$B$10&lt;&gt;"",D55="Klassenarbeit",COUNTIFS($A$8:$A$67,A55,$D$8:$D$67,"Klassenarbeit")&gt;Einstellungen!$B$10),"Tag überschritten",IF(AND(Einstellungen!$B$11&lt;&gt;"",D55="Klassenarbeit",COUNTIFS($I$8:$I$67,I55,$D$8:$D$67,"Klassenarbeit")&gt;Einstellungen!$B$11),"Woche überschritten",IF(OR(C55="",D55=""),"Fach/Art fehlt","OK")))))))</f>
        <v/>
      </c>
      <c r="K55" s="33" t="n"/>
    </row>
    <row r="56">
      <c r="A56" s="27" t="n"/>
      <c r="B56" s="32">
        <f>IF(A56="","",CHOOSE(WEEKDAY(A56,2),"Mo","Di","Mi","Do","Fr","Sa","So"))</f>
        <v/>
      </c>
      <c r="C56" s="30" t="n"/>
      <c r="D56" s="30" t="n"/>
      <c r="E56" s="30" t="n"/>
      <c r="F56" s="30" t="n"/>
      <c r="G56" s="30" t="n"/>
      <c r="H56" s="32">
        <f>IF(A56="","",IF(OR(A56&lt;Einstellungen!$B$6,A56&gt;Einstellungen!$C$7),"außerhalb",IF(A56&lt;=Einstellungen!$C$6,1,2)))</f>
        <v/>
      </c>
      <c r="I56" s="40">
        <f>IF(A56="","",A56-WEEKDAY(A56,2)+1)</f>
        <v/>
      </c>
      <c r="J56" s="32">
        <f>IF(A56="","",IF(AND(WEEKDAY(A56,2)&gt;5,D56&lt;&gt;"Nachschreibtermin"),"Wochenende",IF(COUNTIFS(Einstellungen!$A$23:$A$34,"&lt;="&amp;A56,Einstellungen!$B$23:$B$34,"&gt;="&amp;A56)&gt;0,"Ferien/Feiertag",IF(COUNTIFS(Einstellungen!$A$38:$A$43,"&lt;="&amp;A56,Einstellungen!$B$38:$B$43,"&gt;="&amp;A56)&gt;0,"Sperrzeit",IF(AND(Einstellungen!$B$10&lt;&gt;"",D56="Klassenarbeit",COUNTIFS($A$8:$A$67,A56,$D$8:$D$67,"Klassenarbeit")&gt;Einstellungen!$B$10),"Tag überschritten",IF(AND(Einstellungen!$B$11&lt;&gt;"",D56="Klassenarbeit",COUNTIFS($I$8:$I$67,I56,$D$8:$D$67,"Klassenarbeit")&gt;Einstellungen!$B$11),"Woche überschritten",IF(OR(C56="",D56=""),"Fach/Art fehlt","OK")))))))</f>
        <v/>
      </c>
      <c r="K56" s="33" t="n"/>
    </row>
    <row r="57">
      <c r="A57" s="27" t="n"/>
      <c r="B57" s="32">
        <f>IF(A57="","",CHOOSE(WEEKDAY(A57,2),"Mo","Di","Mi","Do","Fr","Sa","So"))</f>
        <v/>
      </c>
      <c r="C57" s="30" t="n"/>
      <c r="D57" s="30" t="n"/>
      <c r="E57" s="30" t="n"/>
      <c r="F57" s="30" t="n"/>
      <c r="G57" s="30" t="n"/>
      <c r="H57" s="32">
        <f>IF(A57="","",IF(OR(A57&lt;Einstellungen!$B$6,A57&gt;Einstellungen!$C$7),"außerhalb",IF(A57&lt;=Einstellungen!$C$6,1,2)))</f>
        <v/>
      </c>
      <c r="I57" s="40">
        <f>IF(A57="","",A57-WEEKDAY(A57,2)+1)</f>
        <v/>
      </c>
      <c r="J57" s="32">
        <f>IF(A57="","",IF(AND(WEEKDAY(A57,2)&gt;5,D57&lt;&gt;"Nachschreibtermin"),"Wochenende",IF(COUNTIFS(Einstellungen!$A$23:$A$34,"&lt;="&amp;A57,Einstellungen!$B$23:$B$34,"&gt;="&amp;A57)&gt;0,"Ferien/Feiertag",IF(COUNTIFS(Einstellungen!$A$38:$A$43,"&lt;="&amp;A57,Einstellungen!$B$38:$B$43,"&gt;="&amp;A57)&gt;0,"Sperrzeit",IF(AND(Einstellungen!$B$10&lt;&gt;"",D57="Klassenarbeit",COUNTIFS($A$8:$A$67,A57,$D$8:$D$67,"Klassenarbeit")&gt;Einstellungen!$B$10),"Tag überschritten",IF(AND(Einstellungen!$B$11&lt;&gt;"",D57="Klassenarbeit",COUNTIFS($I$8:$I$67,I57,$D$8:$D$67,"Klassenarbeit")&gt;Einstellungen!$B$11),"Woche überschritten",IF(OR(C57="",D57=""),"Fach/Art fehlt","OK")))))))</f>
        <v/>
      </c>
      <c r="K57" s="33" t="n"/>
    </row>
    <row r="58">
      <c r="A58" s="27" t="n"/>
      <c r="B58" s="32">
        <f>IF(A58="","",CHOOSE(WEEKDAY(A58,2),"Mo","Di","Mi","Do","Fr","Sa","So"))</f>
        <v/>
      </c>
      <c r="C58" s="30" t="n"/>
      <c r="D58" s="30" t="n"/>
      <c r="E58" s="30" t="n"/>
      <c r="F58" s="30" t="n"/>
      <c r="G58" s="30" t="n"/>
      <c r="H58" s="32">
        <f>IF(A58="","",IF(OR(A58&lt;Einstellungen!$B$6,A58&gt;Einstellungen!$C$7),"außerhalb",IF(A58&lt;=Einstellungen!$C$6,1,2)))</f>
        <v/>
      </c>
      <c r="I58" s="40">
        <f>IF(A58="","",A58-WEEKDAY(A58,2)+1)</f>
        <v/>
      </c>
      <c r="J58" s="32">
        <f>IF(A58="","",IF(AND(WEEKDAY(A58,2)&gt;5,D58&lt;&gt;"Nachschreibtermin"),"Wochenende",IF(COUNTIFS(Einstellungen!$A$23:$A$34,"&lt;="&amp;A58,Einstellungen!$B$23:$B$34,"&gt;="&amp;A58)&gt;0,"Ferien/Feiertag",IF(COUNTIFS(Einstellungen!$A$38:$A$43,"&lt;="&amp;A58,Einstellungen!$B$38:$B$43,"&gt;="&amp;A58)&gt;0,"Sperrzeit",IF(AND(Einstellungen!$B$10&lt;&gt;"",D58="Klassenarbeit",COUNTIFS($A$8:$A$67,A58,$D$8:$D$67,"Klassenarbeit")&gt;Einstellungen!$B$10),"Tag überschritten",IF(AND(Einstellungen!$B$11&lt;&gt;"",D58="Klassenarbeit",COUNTIFS($I$8:$I$67,I58,$D$8:$D$67,"Klassenarbeit")&gt;Einstellungen!$B$11),"Woche überschritten",IF(OR(C58="",D58=""),"Fach/Art fehlt","OK")))))))</f>
        <v/>
      </c>
      <c r="K58" s="33" t="n"/>
    </row>
    <row r="59">
      <c r="A59" s="27" t="n"/>
      <c r="B59" s="32">
        <f>IF(A59="","",CHOOSE(WEEKDAY(A59,2),"Mo","Di","Mi","Do","Fr","Sa","So"))</f>
        <v/>
      </c>
      <c r="C59" s="30" t="n"/>
      <c r="D59" s="30" t="n"/>
      <c r="E59" s="30" t="n"/>
      <c r="F59" s="30" t="n"/>
      <c r="G59" s="30" t="n"/>
      <c r="H59" s="32">
        <f>IF(A59="","",IF(OR(A59&lt;Einstellungen!$B$6,A59&gt;Einstellungen!$C$7),"außerhalb",IF(A59&lt;=Einstellungen!$C$6,1,2)))</f>
        <v/>
      </c>
      <c r="I59" s="40">
        <f>IF(A59="","",A59-WEEKDAY(A59,2)+1)</f>
        <v/>
      </c>
      <c r="J59" s="32">
        <f>IF(A59="","",IF(AND(WEEKDAY(A59,2)&gt;5,D59&lt;&gt;"Nachschreibtermin"),"Wochenende",IF(COUNTIFS(Einstellungen!$A$23:$A$34,"&lt;="&amp;A59,Einstellungen!$B$23:$B$34,"&gt;="&amp;A59)&gt;0,"Ferien/Feiertag",IF(COUNTIFS(Einstellungen!$A$38:$A$43,"&lt;="&amp;A59,Einstellungen!$B$38:$B$43,"&gt;="&amp;A59)&gt;0,"Sperrzeit",IF(AND(Einstellungen!$B$10&lt;&gt;"",D59="Klassenarbeit",COUNTIFS($A$8:$A$67,A59,$D$8:$D$67,"Klassenarbeit")&gt;Einstellungen!$B$10),"Tag überschritten",IF(AND(Einstellungen!$B$11&lt;&gt;"",D59="Klassenarbeit",COUNTIFS($I$8:$I$67,I59,$D$8:$D$67,"Klassenarbeit")&gt;Einstellungen!$B$11),"Woche überschritten",IF(OR(C59="",D59=""),"Fach/Art fehlt","OK")))))))</f>
        <v/>
      </c>
      <c r="K59" s="33" t="n"/>
    </row>
    <row r="60">
      <c r="A60" s="27" t="n"/>
      <c r="B60" s="32">
        <f>IF(A60="","",CHOOSE(WEEKDAY(A60,2),"Mo","Di","Mi","Do","Fr","Sa","So"))</f>
        <v/>
      </c>
      <c r="C60" s="30" t="n"/>
      <c r="D60" s="30" t="n"/>
      <c r="E60" s="30" t="n"/>
      <c r="F60" s="30" t="n"/>
      <c r="G60" s="30" t="n"/>
      <c r="H60" s="32">
        <f>IF(A60="","",IF(OR(A60&lt;Einstellungen!$B$6,A60&gt;Einstellungen!$C$7),"außerhalb",IF(A60&lt;=Einstellungen!$C$6,1,2)))</f>
        <v/>
      </c>
      <c r="I60" s="40">
        <f>IF(A60="","",A60-WEEKDAY(A60,2)+1)</f>
        <v/>
      </c>
      <c r="J60" s="32">
        <f>IF(A60="","",IF(AND(WEEKDAY(A60,2)&gt;5,D60&lt;&gt;"Nachschreibtermin"),"Wochenende",IF(COUNTIFS(Einstellungen!$A$23:$A$34,"&lt;="&amp;A60,Einstellungen!$B$23:$B$34,"&gt;="&amp;A60)&gt;0,"Ferien/Feiertag",IF(COUNTIFS(Einstellungen!$A$38:$A$43,"&lt;="&amp;A60,Einstellungen!$B$38:$B$43,"&gt;="&amp;A60)&gt;0,"Sperrzeit",IF(AND(Einstellungen!$B$10&lt;&gt;"",D60="Klassenarbeit",COUNTIFS($A$8:$A$67,A60,$D$8:$D$67,"Klassenarbeit")&gt;Einstellungen!$B$10),"Tag überschritten",IF(AND(Einstellungen!$B$11&lt;&gt;"",D60="Klassenarbeit",COUNTIFS($I$8:$I$67,I60,$D$8:$D$67,"Klassenarbeit")&gt;Einstellungen!$B$11),"Woche überschritten",IF(OR(C60="",D60=""),"Fach/Art fehlt","OK")))))))</f>
        <v/>
      </c>
      <c r="K60" s="33" t="n"/>
    </row>
    <row r="61">
      <c r="A61" s="27" t="n"/>
      <c r="B61" s="32">
        <f>IF(A61="","",CHOOSE(WEEKDAY(A61,2),"Mo","Di","Mi","Do","Fr","Sa","So"))</f>
        <v/>
      </c>
      <c r="C61" s="30" t="n"/>
      <c r="D61" s="30" t="n"/>
      <c r="E61" s="30" t="n"/>
      <c r="F61" s="30" t="n"/>
      <c r="G61" s="30" t="n"/>
      <c r="H61" s="32">
        <f>IF(A61="","",IF(OR(A61&lt;Einstellungen!$B$6,A61&gt;Einstellungen!$C$7),"außerhalb",IF(A61&lt;=Einstellungen!$C$6,1,2)))</f>
        <v/>
      </c>
      <c r="I61" s="40">
        <f>IF(A61="","",A61-WEEKDAY(A61,2)+1)</f>
        <v/>
      </c>
      <c r="J61" s="32">
        <f>IF(A61="","",IF(AND(WEEKDAY(A61,2)&gt;5,D61&lt;&gt;"Nachschreibtermin"),"Wochenende",IF(COUNTIFS(Einstellungen!$A$23:$A$34,"&lt;="&amp;A61,Einstellungen!$B$23:$B$34,"&gt;="&amp;A61)&gt;0,"Ferien/Feiertag",IF(COUNTIFS(Einstellungen!$A$38:$A$43,"&lt;="&amp;A61,Einstellungen!$B$38:$B$43,"&gt;="&amp;A61)&gt;0,"Sperrzeit",IF(AND(Einstellungen!$B$10&lt;&gt;"",D61="Klassenarbeit",COUNTIFS($A$8:$A$67,A61,$D$8:$D$67,"Klassenarbeit")&gt;Einstellungen!$B$10),"Tag überschritten",IF(AND(Einstellungen!$B$11&lt;&gt;"",D61="Klassenarbeit",COUNTIFS($I$8:$I$67,I61,$D$8:$D$67,"Klassenarbeit")&gt;Einstellungen!$B$11),"Woche überschritten",IF(OR(C61="",D61=""),"Fach/Art fehlt","OK")))))))</f>
        <v/>
      </c>
      <c r="K61" s="33" t="n"/>
    </row>
    <row r="62">
      <c r="A62" s="27" t="n"/>
      <c r="B62" s="32">
        <f>IF(A62="","",CHOOSE(WEEKDAY(A62,2),"Mo","Di","Mi","Do","Fr","Sa","So"))</f>
        <v/>
      </c>
      <c r="C62" s="30" t="n"/>
      <c r="D62" s="30" t="n"/>
      <c r="E62" s="30" t="n"/>
      <c r="F62" s="30" t="n"/>
      <c r="G62" s="30" t="n"/>
      <c r="H62" s="32">
        <f>IF(A62="","",IF(OR(A62&lt;Einstellungen!$B$6,A62&gt;Einstellungen!$C$7),"außerhalb",IF(A62&lt;=Einstellungen!$C$6,1,2)))</f>
        <v/>
      </c>
      <c r="I62" s="40">
        <f>IF(A62="","",A62-WEEKDAY(A62,2)+1)</f>
        <v/>
      </c>
      <c r="J62" s="32">
        <f>IF(A62="","",IF(AND(WEEKDAY(A62,2)&gt;5,D62&lt;&gt;"Nachschreibtermin"),"Wochenende",IF(COUNTIFS(Einstellungen!$A$23:$A$34,"&lt;="&amp;A62,Einstellungen!$B$23:$B$34,"&gt;="&amp;A62)&gt;0,"Ferien/Feiertag",IF(COUNTIFS(Einstellungen!$A$38:$A$43,"&lt;="&amp;A62,Einstellungen!$B$38:$B$43,"&gt;="&amp;A62)&gt;0,"Sperrzeit",IF(AND(Einstellungen!$B$10&lt;&gt;"",D62="Klassenarbeit",COUNTIFS($A$8:$A$67,A62,$D$8:$D$67,"Klassenarbeit")&gt;Einstellungen!$B$10),"Tag überschritten",IF(AND(Einstellungen!$B$11&lt;&gt;"",D62="Klassenarbeit",COUNTIFS($I$8:$I$67,I62,$D$8:$D$67,"Klassenarbeit")&gt;Einstellungen!$B$11),"Woche überschritten",IF(OR(C62="",D62=""),"Fach/Art fehlt","OK")))))))</f>
        <v/>
      </c>
      <c r="K62" s="33" t="n"/>
    </row>
    <row r="63">
      <c r="A63" s="27" t="n"/>
      <c r="B63" s="32">
        <f>IF(A63="","",CHOOSE(WEEKDAY(A63,2),"Mo","Di","Mi","Do","Fr","Sa","So"))</f>
        <v/>
      </c>
      <c r="C63" s="30" t="n"/>
      <c r="D63" s="30" t="n"/>
      <c r="E63" s="30" t="n"/>
      <c r="F63" s="30" t="n"/>
      <c r="G63" s="30" t="n"/>
      <c r="H63" s="32">
        <f>IF(A63="","",IF(OR(A63&lt;Einstellungen!$B$6,A63&gt;Einstellungen!$C$7),"außerhalb",IF(A63&lt;=Einstellungen!$C$6,1,2)))</f>
        <v/>
      </c>
      <c r="I63" s="40">
        <f>IF(A63="","",A63-WEEKDAY(A63,2)+1)</f>
        <v/>
      </c>
      <c r="J63" s="32">
        <f>IF(A63="","",IF(AND(WEEKDAY(A63,2)&gt;5,D63&lt;&gt;"Nachschreibtermin"),"Wochenende",IF(COUNTIFS(Einstellungen!$A$23:$A$34,"&lt;="&amp;A63,Einstellungen!$B$23:$B$34,"&gt;="&amp;A63)&gt;0,"Ferien/Feiertag",IF(COUNTIFS(Einstellungen!$A$38:$A$43,"&lt;="&amp;A63,Einstellungen!$B$38:$B$43,"&gt;="&amp;A63)&gt;0,"Sperrzeit",IF(AND(Einstellungen!$B$10&lt;&gt;"",D63="Klassenarbeit",COUNTIFS($A$8:$A$67,A63,$D$8:$D$67,"Klassenarbeit")&gt;Einstellungen!$B$10),"Tag überschritten",IF(AND(Einstellungen!$B$11&lt;&gt;"",D63="Klassenarbeit",COUNTIFS($I$8:$I$67,I63,$D$8:$D$67,"Klassenarbeit")&gt;Einstellungen!$B$11),"Woche überschritten",IF(OR(C63="",D63=""),"Fach/Art fehlt","OK")))))))</f>
        <v/>
      </c>
      <c r="K63" s="33" t="n"/>
    </row>
    <row r="64">
      <c r="A64" s="27" t="n"/>
      <c r="B64" s="32">
        <f>IF(A64="","",CHOOSE(WEEKDAY(A64,2),"Mo","Di","Mi","Do","Fr","Sa","So"))</f>
        <v/>
      </c>
      <c r="C64" s="30" t="n"/>
      <c r="D64" s="30" t="n"/>
      <c r="E64" s="30" t="n"/>
      <c r="F64" s="30" t="n"/>
      <c r="G64" s="30" t="n"/>
      <c r="H64" s="32">
        <f>IF(A64="","",IF(OR(A64&lt;Einstellungen!$B$6,A64&gt;Einstellungen!$C$7),"außerhalb",IF(A64&lt;=Einstellungen!$C$6,1,2)))</f>
        <v/>
      </c>
      <c r="I64" s="40">
        <f>IF(A64="","",A64-WEEKDAY(A64,2)+1)</f>
        <v/>
      </c>
      <c r="J64" s="32">
        <f>IF(A64="","",IF(AND(WEEKDAY(A64,2)&gt;5,D64&lt;&gt;"Nachschreibtermin"),"Wochenende",IF(COUNTIFS(Einstellungen!$A$23:$A$34,"&lt;="&amp;A64,Einstellungen!$B$23:$B$34,"&gt;="&amp;A64)&gt;0,"Ferien/Feiertag",IF(COUNTIFS(Einstellungen!$A$38:$A$43,"&lt;="&amp;A64,Einstellungen!$B$38:$B$43,"&gt;="&amp;A64)&gt;0,"Sperrzeit",IF(AND(Einstellungen!$B$10&lt;&gt;"",D64="Klassenarbeit",COUNTIFS($A$8:$A$67,A64,$D$8:$D$67,"Klassenarbeit")&gt;Einstellungen!$B$10),"Tag überschritten",IF(AND(Einstellungen!$B$11&lt;&gt;"",D64="Klassenarbeit",COUNTIFS($I$8:$I$67,I64,$D$8:$D$67,"Klassenarbeit")&gt;Einstellungen!$B$11),"Woche überschritten",IF(OR(C64="",D64=""),"Fach/Art fehlt","OK")))))))</f>
        <v/>
      </c>
      <c r="K64" s="33" t="n"/>
    </row>
    <row r="65">
      <c r="A65" s="27" t="n"/>
      <c r="B65" s="32">
        <f>IF(A65="","",CHOOSE(WEEKDAY(A65,2),"Mo","Di","Mi","Do","Fr","Sa","So"))</f>
        <v/>
      </c>
      <c r="C65" s="30" t="n"/>
      <c r="D65" s="30" t="n"/>
      <c r="E65" s="30" t="n"/>
      <c r="F65" s="30" t="n"/>
      <c r="G65" s="30" t="n"/>
      <c r="H65" s="32">
        <f>IF(A65="","",IF(OR(A65&lt;Einstellungen!$B$6,A65&gt;Einstellungen!$C$7),"außerhalb",IF(A65&lt;=Einstellungen!$C$6,1,2)))</f>
        <v/>
      </c>
      <c r="I65" s="40">
        <f>IF(A65="","",A65-WEEKDAY(A65,2)+1)</f>
        <v/>
      </c>
      <c r="J65" s="32">
        <f>IF(A65="","",IF(AND(WEEKDAY(A65,2)&gt;5,D65&lt;&gt;"Nachschreibtermin"),"Wochenende",IF(COUNTIFS(Einstellungen!$A$23:$A$34,"&lt;="&amp;A65,Einstellungen!$B$23:$B$34,"&gt;="&amp;A65)&gt;0,"Ferien/Feiertag",IF(COUNTIFS(Einstellungen!$A$38:$A$43,"&lt;="&amp;A65,Einstellungen!$B$38:$B$43,"&gt;="&amp;A65)&gt;0,"Sperrzeit",IF(AND(Einstellungen!$B$10&lt;&gt;"",D65="Klassenarbeit",COUNTIFS($A$8:$A$67,A65,$D$8:$D$67,"Klassenarbeit")&gt;Einstellungen!$B$10),"Tag überschritten",IF(AND(Einstellungen!$B$11&lt;&gt;"",D65="Klassenarbeit",COUNTIFS($I$8:$I$67,I65,$D$8:$D$67,"Klassenarbeit")&gt;Einstellungen!$B$11),"Woche überschritten",IF(OR(C65="",D65=""),"Fach/Art fehlt","OK")))))))</f>
        <v/>
      </c>
      <c r="K65" s="33" t="n"/>
    </row>
    <row r="66">
      <c r="A66" s="27" t="n"/>
      <c r="B66" s="32">
        <f>IF(A66="","",CHOOSE(WEEKDAY(A66,2),"Mo","Di","Mi","Do","Fr","Sa","So"))</f>
        <v/>
      </c>
      <c r="C66" s="30" t="n"/>
      <c r="D66" s="30" t="n"/>
      <c r="E66" s="30" t="n"/>
      <c r="F66" s="30" t="n"/>
      <c r="G66" s="30" t="n"/>
      <c r="H66" s="32">
        <f>IF(A66="","",IF(OR(A66&lt;Einstellungen!$B$6,A66&gt;Einstellungen!$C$7),"außerhalb",IF(A66&lt;=Einstellungen!$C$6,1,2)))</f>
        <v/>
      </c>
      <c r="I66" s="40">
        <f>IF(A66="","",A66-WEEKDAY(A66,2)+1)</f>
        <v/>
      </c>
      <c r="J66" s="32">
        <f>IF(A66="","",IF(AND(WEEKDAY(A66,2)&gt;5,D66&lt;&gt;"Nachschreibtermin"),"Wochenende",IF(COUNTIFS(Einstellungen!$A$23:$A$34,"&lt;="&amp;A66,Einstellungen!$B$23:$B$34,"&gt;="&amp;A66)&gt;0,"Ferien/Feiertag",IF(COUNTIFS(Einstellungen!$A$38:$A$43,"&lt;="&amp;A66,Einstellungen!$B$38:$B$43,"&gt;="&amp;A66)&gt;0,"Sperrzeit",IF(AND(Einstellungen!$B$10&lt;&gt;"",D66="Klassenarbeit",COUNTIFS($A$8:$A$67,A66,$D$8:$D$67,"Klassenarbeit")&gt;Einstellungen!$B$10),"Tag überschritten",IF(AND(Einstellungen!$B$11&lt;&gt;"",D66="Klassenarbeit",COUNTIFS($I$8:$I$67,I66,$D$8:$D$67,"Klassenarbeit")&gt;Einstellungen!$B$11),"Woche überschritten",IF(OR(C66="",D66=""),"Fach/Art fehlt","OK")))))))</f>
        <v/>
      </c>
      <c r="K66" s="33" t="n"/>
    </row>
    <row r="67">
      <c r="A67" s="27" t="n"/>
      <c r="B67" s="32">
        <f>IF(A67="","",CHOOSE(WEEKDAY(A67,2),"Mo","Di","Mi","Do","Fr","Sa","So"))</f>
        <v/>
      </c>
      <c r="C67" s="30" t="n"/>
      <c r="D67" s="30" t="n"/>
      <c r="E67" s="30" t="n"/>
      <c r="F67" s="30" t="n"/>
      <c r="G67" s="30" t="n"/>
      <c r="H67" s="32">
        <f>IF(A67="","",IF(OR(A67&lt;Einstellungen!$B$6,A67&gt;Einstellungen!$C$7),"außerhalb",IF(A67&lt;=Einstellungen!$C$6,1,2)))</f>
        <v/>
      </c>
      <c r="I67" s="40">
        <f>IF(A67="","",A67-WEEKDAY(A67,2)+1)</f>
        <v/>
      </c>
      <c r="J67" s="32">
        <f>IF(A67="","",IF(AND(WEEKDAY(A67,2)&gt;5,D67&lt;&gt;"Nachschreibtermin"),"Wochenende",IF(COUNTIFS(Einstellungen!$A$23:$A$34,"&lt;="&amp;A67,Einstellungen!$B$23:$B$34,"&gt;="&amp;A67)&gt;0,"Ferien/Feiertag",IF(COUNTIFS(Einstellungen!$A$38:$A$43,"&lt;="&amp;A67,Einstellungen!$B$38:$B$43,"&gt;="&amp;A67)&gt;0,"Sperrzeit",IF(AND(Einstellungen!$B$10&lt;&gt;"",D67="Klassenarbeit",COUNTIFS($A$8:$A$67,A67,$D$8:$D$67,"Klassenarbeit")&gt;Einstellungen!$B$10),"Tag überschritten",IF(AND(Einstellungen!$B$11&lt;&gt;"",D67="Klassenarbeit",COUNTIFS($I$8:$I$67,I67,$D$8:$D$67,"Klassenarbeit")&gt;Einstellungen!$B$11),"Woche überschritten",IF(OR(C67="",D67=""),"Fach/Art fehlt","OK")))))))</f>
        <v/>
      </c>
      <c r="K67" s="33" t="n"/>
    </row>
    <row r="69">
      <c r="A69" s="42" t="inlineStr">
        <is>
          <t>Teil B – Wochenraster (berechnet)</t>
        </is>
      </c>
      <c r="B69" s="43" t="n"/>
      <c r="C69" s="43" t="n"/>
      <c r="D69" s="43" t="n"/>
      <c r="E69" s="43" t="n"/>
      <c r="F69" s="43" t="n"/>
      <c r="G69" s="43" t="n"/>
      <c r="H69" s="43" t="n"/>
      <c r="I69" s="43" t="n"/>
      <c r="J69" s="43" t="n"/>
      <c r="K69" s="43" t="n"/>
    </row>
    <row r="70">
      <c r="A70" s="38" t="inlineStr">
        <is>
          <t>Fach-Kürzel der eingetragenen Termine · Ferien, Sperrzeiten und zentrale Nachschreibtermine aus „Einstellungen“ · Spalte „Arbeiten“ = Klassenarbeiten in der Woche</t>
        </is>
      </c>
    </row>
    <row r="71" ht="20" customHeight="1">
      <c r="A71" s="12" t="inlineStr">
        <is>
          <t>Wochenbeginn</t>
        </is>
      </c>
      <c r="B71" s="12" t="inlineStr">
        <is>
          <t>KW</t>
        </is>
      </c>
      <c r="C71" s="12" t="inlineStr">
        <is>
          <t>Mo</t>
        </is>
      </c>
      <c r="D71" s="12" t="inlineStr">
        <is>
          <t>Di</t>
        </is>
      </c>
      <c r="E71" s="12" t="inlineStr">
        <is>
          <t>Mi</t>
        </is>
      </c>
      <c r="F71" s="12" t="inlineStr">
        <is>
          <t>Do</t>
        </is>
      </c>
      <c r="G71" s="12" t="inlineStr">
        <is>
          <t>Fr</t>
        </is>
      </c>
      <c r="H71" s="12" t="inlineStr">
        <is>
          <t>Sa</t>
        </is>
      </c>
      <c r="I71" s="12" t="inlineStr">
        <is>
          <t>Arbeiten</t>
        </is>
      </c>
      <c r="J71" s="12" t="inlineStr">
        <is>
          <t>Halbjahr</t>
        </is>
      </c>
    </row>
    <row r="72">
      <c r="A72" s="40">
        <f>IF(Einstellungen!$B$6="","",Einstellungen!$B$6-WEEKDAY(Einstellungen!$B$6,2)+1)</f>
        <v/>
      </c>
      <c r="B72" s="32">
        <f>IF(A72="","",WEEKNUM(A72,21))</f>
        <v/>
      </c>
      <c r="C72" s="44">
        <f>IF($A72="","",IF(COUNTIF($A$8:$A$67,($A72+0))&gt;0,IF(INDEX($C$8:$C$67,MATCH(($A72+0),$A$8:$A$67,0))="","?",INDEX($C$8:$C$67,MATCH(($A72+0),$A$8:$A$67,0)))&amp;IF(COUNTIF($A$8:$A$67,($A72+0))&gt;1," +"&amp;(COUNTIF($A$8:$A$67,($A72+0))-1),""),IF(COUNTIFS(Einstellungen!$A$23:$A$34,"&lt;="&amp;($A72+0),Einstellungen!$B$23:$B$34,"&gt;="&amp;($A72+0))&gt;0,"Ferien",IF(COUNTIFS(Einstellungen!$A$38:$A$43,"&lt;="&amp;($A72+0),Einstellungen!$B$38:$B$43,"&gt;="&amp;($A72+0))&gt;0,"Sperre",IF(COUNTIF(Einstellungen!$A$47:$A$50,($A72+0))&gt;0,"Nachschr.","")))))</f>
        <v/>
      </c>
      <c r="D72" s="44">
        <f>IF($A72="","",IF(COUNTIF($A$8:$A$67,($A72+1))&gt;0,IF(INDEX($C$8:$C$67,MATCH(($A72+1),$A$8:$A$67,0))="","?",INDEX($C$8:$C$67,MATCH(($A72+1),$A$8:$A$67,0)))&amp;IF(COUNTIF($A$8:$A$67,($A72+1))&gt;1," +"&amp;(COUNTIF($A$8:$A$67,($A72+1))-1),""),IF(COUNTIFS(Einstellungen!$A$23:$A$34,"&lt;="&amp;($A72+1),Einstellungen!$B$23:$B$34,"&gt;="&amp;($A72+1))&gt;0,"Ferien",IF(COUNTIFS(Einstellungen!$A$38:$A$43,"&lt;="&amp;($A72+1),Einstellungen!$B$38:$B$43,"&gt;="&amp;($A72+1))&gt;0,"Sperre",IF(COUNTIF(Einstellungen!$A$47:$A$50,($A72+1))&gt;0,"Nachschr.","")))))</f>
        <v/>
      </c>
      <c r="E72" s="44">
        <f>IF($A72="","",IF(COUNTIF($A$8:$A$67,($A72+2))&gt;0,IF(INDEX($C$8:$C$67,MATCH(($A72+2),$A$8:$A$67,0))="","?",INDEX($C$8:$C$67,MATCH(($A72+2),$A$8:$A$67,0)))&amp;IF(COUNTIF($A$8:$A$67,($A72+2))&gt;1," +"&amp;(COUNTIF($A$8:$A$67,($A72+2))-1),""),IF(COUNTIFS(Einstellungen!$A$23:$A$34,"&lt;="&amp;($A72+2),Einstellungen!$B$23:$B$34,"&gt;="&amp;($A72+2))&gt;0,"Ferien",IF(COUNTIFS(Einstellungen!$A$38:$A$43,"&lt;="&amp;($A72+2),Einstellungen!$B$38:$B$43,"&gt;="&amp;($A72+2))&gt;0,"Sperre",IF(COUNTIF(Einstellungen!$A$47:$A$50,($A72+2))&gt;0,"Nachschr.","")))))</f>
        <v/>
      </c>
      <c r="F72" s="44">
        <f>IF($A72="","",IF(COUNTIF($A$8:$A$67,($A72+3))&gt;0,IF(INDEX($C$8:$C$67,MATCH(($A72+3),$A$8:$A$67,0))="","?",INDEX($C$8:$C$67,MATCH(($A72+3),$A$8:$A$67,0)))&amp;IF(COUNTIF($A$8:$A$67,($A72+3))&gt;1," +"&amp;(COUNTIF($A$8:$A$67,($A72+3))-1),""),IF(COUNTIFS(Einstellungen!$A$23:$A$34,"&lt;="&amp;($A72+3),Einstellungen!$B$23:$B$34,"&gt;="&amp;($A72+3))&gt;0,"Ferien",IF(COUNTIFS(Einstellungen!$A$38:$A$43,"&lt;="&amp;($A72+3),Einstellungen!$B$38:$B$43,"&gt;="&amp;($A72+3))&gt;0,"Sperre",IF(COUNTIF(Einstellungen!$A$47:$A$50,($A72+3))&gt;0,"Nachschr.","")))))</f>
        <v/>
      </c>
      <c r="G72" s="44">
        <f>IF($A72="","",IF(COUNTIF($A$8:$A$67,($A72+4))&gt;0,IF(INDEX($C$8:$C$67,MATCH(($A72+4),$A$8:$A$67,0))="","?",INDEX($C$8:$C$67,MATCH(($A72+4),$A$8:$A$67,0)))&amp;IF(COUNTIF($A$8:$A$67,($A72+4))&gt;1," +"&amp;(COUNTIF($A$8:$A$67,($A72+4))-1),""),IF(COUNTIFS(Einstellungen!$A$23:$A$34,"&lt;="&amp;($A72+4),Einstellungen!$B$23:$B$34,"&gt;="&amp;($A72+4))&gt;0,"Ferien",IF(COUNTIFS(Einstellungen!$A$38:$A$43,"&lt;="&amp;($A72+4),Einstellungen!$B$38:$B$43,"&gt;="&amp;($A72+4))&gt;0,"Sperre",IF(COUNTIF(Einstellungen!$A$47:$A$50,($A72+4))&gt;0,"Nachschr.","")))))</f>
        <v/>
      </c>
      <c r="H72" s="44">
        <f>IF($A72="","",IF(COUNTIF($A$8:$A$67,($A72+5))&gt;0,IF(INDEX($C$8:$C$67,MATCH(($A72+5),$A$8:$A$67,0))="","?",INDEX($C$8:$C$67,MATCH(($A72+5),$A$8:$A$67,0)))&amp;IF(COUNTIF($A$8:$A$67,($A72+5))&gt;1," +"&amp;(COUNTIF($A$8:$A$67,($A72+5))-1),""),IF(COUNTIFS(Einstellungen!$A$23:$A$34,"&lt;="&amp;($A72+5),Einstellungen!$B$23:$B$34,"&gt;="&amp;($A72+5))&gt;0,"Ferien",IF(COUNTIFS(Einstellungen!$A$38:$A$43,"&lt;="&amp;($A72+5),Einstellungen!$B$38:$B$43,"&gt;="&amp;($A72+5))&gt;0,"Sperre",IF(COUNTIF(Einstellungen!$A$47:$A$50,($A72+5))&gt;0,"Nachschr.","")))))</f>
        <v/>
      </c>
      <c r="I72" s="32">
        <f>IF(A72="","",COUNTIFS($I$8:$I$67,A72,$D$8:$D$67,"Klassenarbeit"))</f>
        <v/>
      </c>
      <c r="J72" s="32">
        <f>IF(A72="","",IF(A72&lt;=Einstellungen!$C$6,1,2))</f>
        <v/>
      </c>
    </row>
    <row r="73">
      <c r="A73" s="40">
        <f>IF(A72="","",IF(A72+7&gt;Einstellungen!$C$7,"",A72+7))</f>
        <v/>
      </c>
      <c r="B73" s="32">
        <f>IF(A73="","",WEEKNUM(A73,21))</f>
        <v/>
      </c>
      <c r="C73" s="44">
        <f>IF($A73="","",IF(COUNTIF($A$8:$A$67,($A73+0))&gt;0,IF(INDEX($C$8:$C$67,MATCH(($A73+0),$A$8:$A$67,0))="","?",INDEX($C$8:$C$67,MATCH(($A73+0),$A$8:$A$67,0)))&amp;IF(COUNTIF($A$8:$A$67,($A73+0))&gt;1," +"&amp;(COUNTIF($A$8:$A$67,($A73+0))-1),""),IF(COUNTIFS(Einstellungen!$A$23:$A$34,"&lt;="&amp;($A73+0),Einstellungen!$B$23:$B$34,"&gt;="&amp;($A73+0))&gt;0,"Ferien",IF(COUNTIFS(Einstellungen!$A$38:$A$43,"&lt;="&amp;($A73+0),Einstellungen!$B$38:$B$43,"&gt;="&amp;($A73+0))&gt;0,"Sperre",IF(COUNTIF(Einstellungen!$A$47:$A$50,($A73+0))&gt;0,"Nachschr.","")))))</f>
        <v/>
      </c>
      <c r="D73" s="44">
        <f>IF($A73="","",IF(COUNTIF($A$8:$A$67,($A73+1))&gt;0,IF(INDEX($C$8:$C$67,MATCH(($A73+1),$A$8:$A$67,0))="","?",INDEX($C$8:$C$67,MATCH(($A73+1),$A$8:$A$67,0)))&amp;IF(COUNTIF($A$8:$A$67,($A73+1))&gt;1," +"&amp;(COUNTIF($A$8:$A$67,($A73+1))-1),""),IF(COUNTIFS(Einstellungen!$A$23:$A$34,"&lt;="&amp;($A73+1),Einstellungen!$B$23:$B$34,"&gt;="&amp;($A73+1))&gt;0,"Ferien",IF(COUNTIFS(Einstellungen!$A$38:$A$43,"&lt;="&amp;($A73+1),Einstellungen!$B$38:$B$43,"&gt;="&amp;($A73+1))&gt;0,"Sperre",IF(COUNTIF(Einstellungen!$A$47:$A$50,($A73+1))&gt;0,"Nachschr.","")))))</f>
        <v/>
      </c>
      <c r="E73" s="44">
        <f>IF($A73="","",IF(COUNTIF($A$8:$A$67,($A73+2))&gt;0,IF(INDEX($C$8:$C$67,MATCH(($A73+2),$A$8:$A$67,0))="","?",INDEX($C$8:$C$67,MATCH(($A73+2),$A$8:$A$67,0)))&amp;IF(COUNTIF($A$8:$A$67,($A73+2))&gt;1," +"&amp;(COUNTIF($A$8:$A$67,($A73+2))-1),""),IF(COUNTIFS(Einstellungen!$A$23:$A$34,"&lt;="&amp;($A73+2),Einstellungen!$B$23:$B$34,"&gt;="&amp;($A73+2))&gt;0,"Ferien",IF(COUNTIFS(Einstellungen!$A$38:$A$43,"&lt;="&amp;($A73+2),Einstellungen!$B$38:$B$43,"&gt;="&amp;($A73+2))&gt;0,"Sperre",IF(COUNTIF(Einstellungen!$A$47:$A$50,($A73+2))&gt;0,"Nachschr.","")))))</f>
        <v/>
      </c>
      <c r="F73" s="44">
        <f>IF($A73="","",IF(COUNTIF($A$8:$A$67,($A73+3))&gt;0,IF(INDEX($C$8:$C$67,MATCH(($A73+3),$A$8:$A$67,0))="","?",INDEX($C$8:$C$67,MATCH(($A73+3),$A$8:$A$67,0)))&amp;IF(COUNTIF($A$8:$A$67,($A73+3))&gt;1," +"&amp;(COUNTIF($A$8:$A$67,($A73+3))-1),""),IF(COUNTIFS(Einstellungen!$A$23:$A$34,"&lt;="&amp;($A73+3),Einstellungen!$B$23:$B$34,"&gt;="&amp;($A73+3))&gt;0,"Ferien",IF(COUNTIFS(Einstellungen!$A$38:$A$43,"&lt;="&amp;($A73+3),Einstellungen!$B$38:$B$43,"&gt;="&amp;($A73+3))&gt;0,"Sperre",IF(COUNTIF(Einstellungen!$A$47:$A$50,($A73+3))&gt;0,"Nachschr.","")))))</f>
        <v/>
      </c>
      <c r="G73" s="44">
        <f>IF($A73="","",IF(COUNTIF($A$8:$A$67,($A73+4))&gt;0,IF(INDEX($C$8:$C$67,MATCH(($A73+4),$A$8:$A$67,0))="","?",INDEX($C$8:$C$67,MATCH(($A73+4),$A$8:$A$67,0)))&amp;IF(COUNTIF($A$8:$A$67,($A73+4))&gt;1," +"&amp;(COUNTIF($A$8:$A$67,($A73+4))-1),""),IF(COUNTIFS(Einstellungen!$A$23:$A$34,"&lt;="&amp;($A73+4),Einstellungen!$B$23:$B$34,"&gt;="&amp;($A73+4))&gt;0,"Ferien",IF(COUNTIFS(Einstellungen!$A$38:$A$43,"&lt;="&amp;($A73+4),Einstellungen!$B$38:$B$43,"&gt;="&amp;($A73+4))&gt;0,"Sperre",IF(COUNTIF(Einstellungen!$A$47:$A$50,($A73+4))&gt;0,"Nachschr.","")))))</f>
        <v/>
      </c>
      <c r="H73" s="44">
        <f>IF($A73="","",IF(COUNTIF($A$8:$A$67,($A73+5))&gt;0,IF(INDEX($C$8:$C$67,MATCH(($A73+5),$A$8:$A$67,0))="","?",INDEX($C$8:$C$67,MATCH(($A73+5),$A$8:$A$67,0)))&amp;IF(COUNTIF($A$8:$A$67,($A73+5))&gt;1," +"&amp;(COUNTIF($A$8:$A$67,($A73+5))-1),""),IF(COUNTIFS(Einstellungen!$A$23:$A$34,"&lt;="&amp;($A73+5),Einstellungen!$B$23:$B$34,"&gt;="&amp;($A73+5))&gt;0,"Ferien",IF(COUNTIFS(Einstellungen!$A$38:$A$43,"&lt;="&amp;($A73+5),Einstellungen!$B$38:$B$43,"&gt;="&amp;($A73+5))&gt;0,"Sperre",IF(COUNTIF(Einstellungen!$A$47:$A$50,($A73+5))&gt;0,"Nachschr.","")))))</f>
        <v/>
      </c>
      <c r="I73" s="32">
        <f>IF(A73="","",COUNTIFS($I$8:$I$67,A73,$D$8:$D$67,"Klassenarbeit"))</f>
        <v/>
      </c>
      <c r="J73" s="32">
        <f>IF(A73="","",IF(A73&lt;=Einstellungen!$C$6,1,2))</f>
        <v/>
      </c>
    </row>
    <row r="74">
      <c r="A74" s="40">
        <f>IF(A73="","",IF(A73+7&gt;Einstellungen!$C$7,"",A73+7))</f>
        <v/>
      </c>
      <c r="B74" s="32">
        <f>IF(A74="","",WEEKNUM(A74,21))</f>
        <v/>
      </c>
      <c r="C74" s="44">
        <f>IF($A74="","",IF(COUNTIF($A$8:$A$67,($A74+0))&gt;0,IF(INDEX($C$8:$C$67,MATCH(($A74+0),$A$8:$A$67,0))="","?",INDEX($C$8:$C$67,MATCH(($A74+0),$A$8:$A$67,0)))&amp;IF(COUNTIF($A$8:$A$67,($A74+0))&gt;1," +"&amp;(COUNTIF($A$8:$A$67,($A74+0))-1),""),IF(COUNTIFS(Einstellungen!$A$23:$A$34,"&lt;="&amp;($A74+0),Einstellungen!$B$23:$B$34,"&gt;="&amp;($A74+0))&gt;0,"Ferien",IF(COUNTIFS(Einstellungen!$A$38:$A$43,"&lt;="&amp;($A74+0),Einstellungen!$B$38:$B$43,"&gt;="&amp;($A74+0))&gt;0,"Sperre",IF(COUNTIF(Einstellungen!$A$47:$A$50,($A74+0))&gt;0,"Nachschr.","")))))</f>
        <v/>
      </c>
      <c r="D74" s="44">
        <f>IF($A74="","",IF(COUNTIF($A$8:$A$67,($A74+1))&gt;0,IF(INDEX($C$8:$C$67,MATCH(($A74+1),$A$8:$A$67,0))="","?",INDEX($C$8:$C$67,MATCH(($A74+1),$A$8:$A$67,0)))&amp;IF(COUNTIF($A$8:$A$67,($A74+1))&gt;1," +"&amp;(COUNTIF($A$8:$A$67,($A74+1))-1),""),IF(COUNTIFS(Einstellungen!$A$23:$A$34,"&lt;="&amp;($A74+1),Einstellungen!$B$23:$B$34,"&gt;="&amp;($A74+1))&gt;0,"Ferien",IF(COUNTIFS(Einstellungen!$A$38:$A$43,"&lt;="&amp;($A74+1),Einstellungen!$B$38:$B$43,"&gt;="&amp;($A74+1))&gt;0,"Sperre",IF(COUNTIF(Einstellungen!$A$47:$A$50,($A74+1))&gt;0,"Nachschr.","")))))</f>
        <v/>
      </c>
      <c r="E74" s="44">
        <f>IF($A74="","",IF(COUNTIF($A$8:$A$67,($A74+2))&gt;0,IF(INDEX($C$8:$C$67,MATCH(($A74+2),$A$8:$A$67,0))="","?",INDEX($C$8:$C$67,MATCH(($A74+2),$A$8:$A$67,0)))&amp;IF(COUNTIF($A$8:$A$67,($A74+2))&gt;1," +"&amp;(COUNTIF($A$8:$A$67,($A74+2))-1),""),IF(COUNTIFS(Einstellungen!$A$23:$A$34,"&lt;="&amp;($A74+2),Einstellungen!$B$23:$B$34,"&gt;="&amp;($A74+2))&gt;0,"Ferien",IF(COUNTIFS(Einstellungen!$A$38:$A$43,"&lt;="&amp;($A74+2),Einstellungen!$B$38:$B$43,"&gt;="&amp;($A74+2))&gt;0,"Sperre",IF(COUNTIF(Einstellungen!$A$47:$A$50,($A74+2))&gt;0,"Nachschr.","")))))</f>
        <v/>
      </c>
      <c r="F74" s="44">
        <f>IF($A74="","",IF(COUNTIF($A$8:$A$67,($A74+3))&gt;0,IF(INDEX($C$8:$C$67,MATCH(($A74+3),$A$8:$A$67,0))="","?",INDEX($C$8:$C$67,MATCH(($A74+3),$A$8:$A$67,0)))&amp;IF(COUNTIF($A$8:$A$67,($A74+3))&gt;1," +"&amp;(COUNTIF($A$8:$A$67,($A74+3))-1),""),IF(COUNTIFS(Einstellungen!$A$23:$A$34,"&lt;="&amp;($A74+3),Einstellungen!$B$23:$B$34,"&gt;="&amp;($A74+3))&gt;0,"Ferien",IF(COUNTIFS(Einstellungen!$A$38:$A$43,"&lt;="&amp;($A74+3),Einstellungen!$B$38:$B$43,"&gt;="&amp;($A74+3))&gt;0,"Sperre",IF(COUNTIF(Einstellungen!$A$47:$A$50,($A74+3))&gt;0,"Nachschr.","")))))</f>
        <v/>
      </c>
      <c r="G74" s="44">
        <f>IF($A74="","",IF(COUNTIF($A$8:$A$67,($A74+4))&gt;0,IF(INDEX($C$8:$C$67,MATCH(($A74+4),$A$8:$A$67,0))="","?",INDEX($C$8:$C$67,MATCH(($A74+4),$A$8:$A$67,0)))&amp;IF(COUNTIF($A$8:$A$67,($A74+4))&gt;1," +"&amp;(COUNTIF($A$8:$A$67,($A74+4))-1),""),IF(COUNTIFS(Einstellungen!$A$23:$A$34,"&lt;="&amp;($A74+4),Einstellungen!$B$23:$B$34,"&gt;="&amp;($A74+4))&gt;0,"Ferien",IF(COUNTIFS(Einstellungen!$A$38:$A$43,"&lt;="&amp;($A74+4),Einstellungen!$B$38:$B$43,"&gt;="&amp;($A74+4))&gt;0,"Sperre",IF(COUNTIF(Einstellungen!$A$47:$A$50,($A74+4))&gt;0,"Nachschr.","")))))</f>
        <v/>
      </c>
      <c r="H74" s="44">
        <f>IF($A74="","",IF(COUNTIF($A$8:$A$67,($A74+5))&gt;0,IF(INDEX($C$8:$C$67,MATCH(($A74+5),$A$8:$A$67,0))="","?",INDEX($C$8:$C$67,MATCH(($A74+5),$A$8:$A$67,0)))&amp;IF(COUNTIF($A$8:$A$67,($A74+5))&gt;1," +"&amp;(COUNTIF($A$8:$A$67,($A74+5))-1),""),IF(COUNTIFS(Einstellungen!$A$23:$A$34,"&lt;="&amp;($A74+5),Einstellungen!$B$23:$B$34,"&gt;="&amp;($A74+5))&gt;0,"Ferien",IF(COUNTIFS(Einstellungen!$A$38:$A$43,"&lt;="&amp;($A74+5),Einstellungen!$B$38:$B$43,"&gt;="&amp;($A74+5))&gt;0,"Sperre",IF(COUNTIF(Einstellungen!$A$47:$A$50,($A74+5))&gt;0,"Nachschr.","")))))</f>
        <v/>
      </c>
      <c r="I74" s="32">
        <f>IF(A74="","",COUNTIFS($I$8:$I$67,A74,$D$8:$D$67,"Klassenarbeit"))</f>
        <v/>
      </c>
      <c r="J74" s="32">
        <f>IF(A74="","",IF(A74&lt;=Einstellungen!$C$6,1,2))</f>
        <v/>
      </c>
    </row>
    <row r="75">
      <c r="A75" s="40">
        <f>IF(A74="","",IF(A74+7&gt;Einstellungen!$C$7,"",A74+7))</f>
        <v/>
      </c>
      <c r="B75" s="32">
        <f>IF(A75="","",WEEKNUM(A75,21))</f>
        <v/>
      </c>
      <c r="C75" s="44">
        <f>IF($A75="","",IF(COUNTIF($A$8:$A$67,($A75+0))&gt;0,IF(INDEX($C$8:$C$67,MATCH(($A75+0),$A$8:$A$67,0))="","?",INDEX($C$8:$C$67,MATCH(($A75+0),$A$8:$A$67,0)))&amp;IF(COUNTIF($A$8:$A$67,($A75+0))&gt;1," +"&amp;(COUNTIF($A$8:$A$67,($A75+0))-1),""),IF(COUNTIFS(Einstellungen!$A$23:$A$34,"&lt;="&amp;($A75+0),Einstellungen!$B$23:$B$34,"&gt;="&amp;($A75+0))&gt;0,"Ferien",IF(COUNTIFS(Einstellungen!$A$38:$A$43,"&lt;="&amp;($A75+0),Einstellungen!$B$38:$B$43,"&gt;="&amp;($A75+0))&gt;0,"Sperre",IF(COUNTIF(Einstellungen!$A$47:$A$50,($A75+0))&gt;0,"Nachschr.","")))))</f>
        <v/>
      </c>
      <c r="D75" s="44">
        <f>IF($A75="","",IF(COUNTIF($A$8:$A$67,($A75+1))&gt;0,IF(INDEX($C$8:$C$67,MATCH(($A75+1),$A$8:$A$67,0))="","?",INDEX($C$8:$C$67,MATCH(($A75+1),$A$8:$A$67,0)))&amp;IF(COUNTIF($A$8:$A$67,($A75+1))&gt;1," +"&amp;(COUNTIF($A$8:$A$67,($A75+1))-1),""),IF(COUNTIFS(Einstellungen!$A$23:$A$34,"&lt;="&amp;($A75+1),Einstellungen!$B$23:$B$34,"&gt;="&amp;($A75+1))&gt;0,"Ferien",IF(COUNTIFS(Einstellungen!$A$38:$A$43,"&lt;="&amp;($A75+1),Einstellungen!$B$38:$B$43,"&gt;="&amp;($A75+1))&gt;0,"Sperre",IF(COUNTIF(Einstellungen!$A$47:$A$50,($A75+1))&gt;0,"Nachschr.","")))))</f>
        <v/>
      </c>
      <c r="E75" s="44">
        <f>IF($A75="","",IF(COUNTIF($A$8:$A$67,($A75+2))&gt;0,IF(INDEX($C$8:$C$67,MATCH(($A75+2),$A$8:$A$67,0))="","?",INDEX($C$8:$C$67,MATCH(($A75+2),$A$8:$A$67,0)))&amp;IF(COUNTIF($A$8:$A$67,($A75+2))&gt;1," +"&amp;(COUNTIF($A$8:$A$67,($A75+2))-1),""),IF(COUNTIFS(Einstellungen!$A$23:$A$34,"&lt;="&amp;($A75+2),Einstellungen!$B$23:$B$34,"&gt;="&amp;($A75+2))&gt;0,"Ferien",IF(COUNTIFS(Einstellungen!$A$38:$A$43,"&lt;="&amp;($A75+2),Einstellungen!$B$38:$B$43,"&gt;="&amp;($A75+2))&gt;0,"Sperre",IF(COUNTIF(Einstellungen!$A$47:$A$50,($A75+2))&gt;0,"Nachschr.","")))))</f>
        <v/>
      </c>
      <c r="F75" s="44">
        <f>IF($A75="","",IF(COUNTIF($A$8:$A$67,($A75+3))&gt;0,IF(INDEX($C$8:$C$67,MATCH(($A75+3),$A$8:$A$67,0))="","?",INDEX($C$8:$C$67,MATCH(($A75+3),$A$8:$A$67,0)))&amp;IF(COUNTIF($A$8:$A$67,($A75+3))&gt;1," +"&amp;(COUNTIF($A$8:$A$67,($A75+3))-1),""),IF(COUNTIFS(Einstellungen!$A$23:$A$34,"&lt;="&amp;($A75+3),Einstellungen!$B$23:$B$34,"&gt;="&amp;($A75+3))&gt;0,"Ferien",IF(COUNTIFS(Einstellungen!$A$38:$A$43,"&lt;="&amp;($A75+3),Einstellungen!$B$38:$B$43,"&gt;="&amp;($A75+3))&gt;0,"Sperre",IF(COUNTIF(Einstellungen!$A$47:$A$50,($A75+3))&gt;0,"Nachschr.","")))))</f>
        <v/>
      </c>
      <c r="G75" s="44">
        <f>IF($A75="","",IF(COUNTIF($A$8:$A$67,($A75+4))&gt;0,IF(INDEX($C$8:$C$67,MATCH(($A75+4),$A$8:$A$67,0))="","?",INDEX($C$8:$C$67,MATCH(($A75+4),$A$8:$A$67,0)))&amp;IF(COUNTIF($A$8:$A$67,($A75+4))&gt;1," +"&amp;(COUNTIF($A$8:$A$67,($A75+4))-1),""),IF(COUNTIFS(Einstellungen!$A$23:$A$34,"&lt;="&amp;($A75+4),Einstellungen!$B$23:$B$34,"&gt;="&amp;($A75+4))&gt;0,"Ferien",IF(COUNTIFS(Einstellungen!$A$38:$A$43,"&lt;="&amp;($A75+4),Einstellungen!$B$38:$B$43,"&gt;="&amp;($A75+4))&gt;0,"Sperre",IF(COUNTIF(Einstellungen!$A$47:$A$50,($A75+4))&gt;0,"Nachschr.","")))))</f>
        <v/>
      </c>
      <c r="H75" s="44">
        <f>IF($A75="","",IF(COUNTIF($A$8:$A$67,($A75+5))&gt;0,IF(INDEX($C$8:$C$67,MATCH(($A75+5),$A$8:$A$67,0))="","?",INDEX($C$8:$C$67,MATCH(($A75+5),$A$8:$A$67,0)))&amp;IF(COUNTIF($A$8:$A$67,($A75+5))&gt;1," +"&amp;(COUNTIF($A$8:$A$67,($A75+5))-1),""),IF(COUNTIFS(Einstellungen!$A$23:$A$34,"&lt;="&amp;($A75+5),Einstellungen!$B$23:$B$34,"&gt;="&amp;($A75+5))&gt;0,"Ferien",IF(COUNTIFS(Einstellungen!$A$38:$A$43,"&lt;="&amp;($A75+5),Einstellungen!$B$38:$B$43,"&gt;="&amp;($A75+5))&gt;0,"Sperre",IF(COUNTIF(Einstellungen!$A$47:$A$50,($A75+5))&gt;0,"Nachschr.","")))))</f>
        <v/>
      </c>
      <c r="I75" s="32">
        <f>IF(A75="","",COUNTIFS($I$8:$I$67,A75,$D$8:$D$67,"Klassenarbeit"))</f>
        <v/>
      </c>
      <c r="J75" s="32">
        <f>IF(A75="","",IF(A75&lt;=Einstellungen!$C$6,1,2))</f>
        <v/>
      </c>
    </row>
    <row r="76">
      <c r="A76" s="40">
        <f>IF(A75="","",IF(A75+7&gt;Einstellungen!$C$7,"",A75+7))</f>
        <v/>
      </c>
      <c r="B76" s="32">
        <f>IF(A76="","",WEEKNUM(A76,21))</f>
        <v/>
      </c>
      <c r="C76" s="44">
        <f>IF($A76="","",IF(COUNTIF($A$8:$A$67,($A76+0))&gt;0,IF(INDEX($C$8:$C$67,MATCH(($A76+0),$A$8:$A$67,0))="","?",INDEX($C$8:$C$67,MATCH(($A76+0),$A$8:$A$67,0)))&amp;IF(COUNTIF($A$8:$A$67,($A76+0))&gt;1," +"&amp;(COUNTIF($A$8:$A$67,($A76+0))-1),""),IF(COUNTIFS(Einstellungen!$A$23:$A$34,"&lt;="&amp;($A76+0),Einstellungen!$B$23:$B$34,"&gt;="&amp;($A76+0))&gt;0,"Ferien",IF(COUNTIFS(Einstellungen!$A$38:$A$43,"&lt;="&amp;($A76+0),Einstellungen!$B$38:$B$43,"&gt;="&amp;($A76+0))&gt;0,"Sperre",IF(COUNTIF(Einstellungen!$A$47:$A$50,($A76+0))&gt;0,"Nachschr.","")))))</f>
        <v/>
      </c>
      <c r="D76" s="44">
        <f>IF($A76="","",IF(COUNTIF($A$8:$A$67,($A76+1))&gt;0,IF(INDEX($C$8:$C$67,MATCH(($A76+1),$A$8:$A$67,0))="","?",INDEX($C$8:$C$67,MATCH(($A76+1),$A$8:$A$67,0)))&amp;IF(COUNTIF($A$8:$A$67,($A76+1))&gt;1," +"&amp;(COUNTIF($A$8:$A$67,($A76+1))-1),""),IF(COUNTIFS(Einstellungen!$A$23:$A$34,"&lt;="&amp;($A76+1),Einstellungen!$B$23:$B$34,"&gt;="&amp;($A76+1))&gt;0,"Ferien",IF(COUNTIFS(Einstellungen!$A$38:$A$43,"&lt;="&amp;($A76+1),Einstellungen!$B$38:$B$43,"&gt;="&amp;($A76+1))&gt;0,"Sperre",IF(COUNTIF(Einstellungen!$A$47:$A$50,($A76+1))&gt;0,"Nachschr.","")))))</f>
        <v/>
      </c>
      <c r="E76" s="44">
        <f>IF($A76="","",IF(COUNTIF($A$8:$A$67,($A76+2))&gt;0,IF(INDEX($C$8:$C$67,MATCH(($A76+2),$A$8:$A$67,0))="","?",INDEX($C$8:$C$67,MATCH(($A76+2),$A$8:$A$67,0)))&amp;IF(COUNTIF($A$8:$A$67,($A76+2))&gt;1," +"&amp;(COUNTIF($A$8:$A$67,($A76+2))-1),""),IF(COUNTIFS(Einstellungen!$A$23:$A$34,"&lt;="&amp;($A76+2),Einstellungen!$B$23:$B$34,"&gt;="&amp;($A76+2))&gt;0,"Ferien",IF(COUNTIFS(Einstellungen!$A$38:$A$43,"&lt;="&amp;($A76+2),Einstellungen!$B$38:$B$43,"&gt;="&amp;($A76+2))&gt;0,"Sperre",IF(COUNTIF(Einstellungen!$A$47:$A$50,($A76+2))&gt;0,"Nachschr.","")))))</f>
        <v/>
      </c>
      <c r="F76" s="44">
        <f>IF($A76="","",IF(COUNTIF($A$8:$A$67,($A76+3))&gt;0,IF(INDEX($C$8:$C$67,MATCH(($A76+3),$A$8:$A$67,0))="","?",INDEX($C$8:$C$67,MATCH(($A76+3),$A$8:$A$67,0)))&amp;IF(COUNTIF($A$8:$A$67,($A76+3))&gt;1," +"&amp;(COUNTIF($A$8:$A$67,($A76+3))-1),""),IF(COUNTIFS(Einstellungen!$A$23:$A$34,"&lt;="&amp;($A76+3),Einstellungen!$B$23:$B$34,"&gt;="&amp;($A76+3))&gt;0,"Ferien",IF(COUNTIFS(Einstellungen!$A$38:$A$43,"&lt;="&amp;($A76+3),Einstellungen!$B$38:$B$43,"&gt;="&amp;($A76+3))&gt;0,"Sperre",IF(COUNTIF(Einstellungen!$A$47:$A$50,($A76+3))&gt;0,"Nachschr.","")))))</f>
        <v/>
      </c>
      <c r="G76" s="44">
        <f>IF($A76="","",IF(COUNTIF($A$8:$A$67,($A76+4))&gt;0,IF(INDEX($C$8:$C$67,MATCH(($A76+4),$A$8:$A$67,0))="","?",INDEX($C$8:$C$67,MATCH(($A76+4),$A$8:$A$67,0)))&amp;IF(COUNTIF($A$8:$A$67,($A76+4))&gt;1," +"&amp;(COUNTIF($A$8:$A$67,($A76+4))-1),""),IF(COUNTIFS(Einstellungen!$A$23:$A$34,"&lt;="&amp;($A76+4),Einstellungen!$B$23:$B$34,"&gt;="&amp;($A76+4))&gt;0,"Ferien",IF(COUNTIFS(Einstellungen!$A$38:$A$43,"&lt;="&amp;($A76+4),Einstellungen!$B$38:$B$43,"&gt;="&amp;($A76+4))&gt;0,"Sperre",IF(COUNTIF(Einstellungen!$A$47:$A$50,($A76+4))&gt;0,"Nachschr.","")))))</f>
        <v/>
      </c>
      <c r="H76" s="44">
        <f>IF($A76="","",IF(COUNTIF($A$8:$A$67,($A76+5))&gt;0,IF(INDEX($C$8:$C$67,MATCH(($A76+5),$A$8:$A$67,0))="","?",INDEX($C$8:$C$67,MATCH(($A76+5),$A$8:$A$67,0)))&amp;IF(COUNTIF($A$8:$A$67,($A76+5))&gt;1," +"&amp;(COUNTIF($A$8:$A$67,($A76+5))-1),""),IF(COUNTIFS(Einstellungen!$A$23:$A$34,"&lt;="&amp;($A76+5),Einstellungen!$B$23:$B$34,"&gt;="&amp;($A76+5))&gt;0,"Ferien",IF(COUNTIFS(Einstellungen!$A$38:$A$43,"&lt;="&amp;($A76+5),Einstellungen!$B$38:$B$43,"&gt;="&amp;($A76+5))&gt;0,"Sperre",IF(COUNTIF(Einstellungen!$A$47:$A$50,($A76+5))&gt;0,"Nachschr.","")))))</f>
        <v/>
      </c>
      <c r="I76" s="32">
        <f>IF(A76="","",COUNTIFS($I$8:$I$67,A76,$D$8:$D$67,"Klassenarbeit"))</f>
        <v/>
      </c>
      <c r="J76" s="32">
        <f>IF(A76="","",IF(A76&lt;=Einstellungen!$C$6,1,2))</f>
        <v/>
      </c>
    </row>
    <row r="77">
      <c r="A77" s="40">
        <f>IF(A76="","",IF(A76+7&gt;Einstellungen!$C$7,"",A76+7))</f>
        <v/>
      </c>
      <c r="B77" s="32">
        <f>IF(A77="","",WEEKNUM(A77,21))</f>
        <v/>
      </c>
      <c r="C77" s="44">
        <f>IF($A77="","",IF(COUNTIF($A$8:$A$67,($A77+0))&gt;0,IF(INDEX($C$8:$C$67,MATCH(($A77+0),$A$8:$A$67,0))="","?",INDEX($C$8:$C$67,MATCH(($A77+0),$A$8:$A$67,0)))&amp;IF(COUNTIF($A$8:$A$67,($A77+0))&gt;1," +"&amp;(COUNTIF($A$8:$A$67,($A77+0))-1),""),IF(COUNTIFS(Einstellungen!$A$23:$A$34,"&lt;="&amp;($A77+0),Einstellungen!$B$23:$B$34,"&gt;="&amp;($A77+0))&gt;0,"Ferien",IF(COUNTIFS(Einstellungen!$A$38:$A$43,"&lt;="&amp;($A77+0),Einstellungen!$B$38:$B$43,"&gt;="&amp;($A77+0))&gt;0,"Sperre",IF(COUNTIF(Einstellungen!$A$47:$A$50,($A77+0))&gt;0,"Nachschr.","")))))</f>
        <v/>
      </c>
      <c r="D77" s="44">
        <f>IF($A77="","",IF(COUNTIF($A$8:$A$67,($A77+1))&gt;0,IF(INDEX($C$8:$C$67,MATCH(($A77+1),$A$8:$A$67,0))="","?",INDEX($C$8:$C$67,MATCH(($A77+1),$A$8:$A$67,0)))&amp;IF(COUNTIF($A$8:$A$67,($A77+1))&gt;1," +"&amp;(COUNTIF($A$8:$A$67,($A77+1))-1),""),IF(COUNTIFS(Einstellungen!$A$23:$A$34,"&lt;="&amp;($A77+1),Einstellungen!$B$23:$B$34,"&gt;="&amp;($A77+1))&gt;0,"Ferien",IF(COUNTIFS(Einstellungen!$A$38:$A$43,"&lt;="&amp;($A77+1),Einstellungen!$B$38:$B$43,"&gt;="&amp;($A77+1))&gt;0,"Sperre",IF(COUNTIF(Einstellungen!$A$47:$A$50,($A77+1))&gt;0,"Nachschr.","")))))</f>
        <v/>
      </c>
      <c r="E77" s="44">
        <f>IF($A77="","",IF(COUNTIF($A$8:$A$67,($A77+2))&gt;0,IF(INDEX($C$8:$C$67,MATCH(($A77+2),$A$8:$A$67,0))="","?",INDEX($C$8:$C$67,MATCH(($A77+2),$A$8:$A$67,0)))&amp;IF(COUNTIF($A$8:$A$67,($A77+2))&gt;1," +"&amp;(COUNTIF($A$8:$A$67,($A77+2))-1),""),IF(COUNTIFS(Einstellungen!$A$23:$A$34,"&lt;="&amp;($A77+2),Einstellungen!$B$23:$B$34,"&gt;="&amp;($A77+2))&gt;0,"Ferien",IF(COUNTIFS(Einstellungen!$A$38:$A$43,"&lt;="&amp;($A77+2),Einstellungen!$B$38:$B$43,"&gt;="&amp;($A77+2))&gt;0,"Sperre",IF(COUNTIF(Einstellungen!$A$47:$A$50,($A77+2))&gt;0,"Nachschr.","")))))</f>
        <v/>
      </c>
      <c r="F77" s="44">
        <f>IF($A77="","",IF(COUNTIF($A$8:$A$67,($A77+3))&gt;0,IF(INDEX($C$8:$C$67,MATCH(($A77+3),$A$8:$A$67,0))="","?",INDEX($C$8:$C$67,MATCH(($A77+3),$A$8:$A$67,0)))&amp;IF(COUNTIF($A$8:$A$67,($A77+3))&gt;1," +"&amp;(COUNTIF($A$8:$A$67,($A77+3))-1),""),IF(COUNTIFS(Einstellungen!$A$23:$A$34,"&lt;="&amp;($A77+3),Einstellungen!$B$23:$B$34,"&gt;="&amp;($A77+3))&gt;0,"Ferien",IF(COUNTIFS(Einstellungen!$A$38:$A$43,"&lt;="&amp;($A77+3),Einstellungen!$B$38:$B$43,"&gt;="&amp;($A77+3))&gt;0,"Sperre",IF(COUNTIF(Einstellungen!$A$47:$A$50,($A77+3))&gt;0,"Nachschr.","")))))</f>
        <v/>
      </c>
      <c r="G77" s="44">
        <f>IF($A77="","",IF(COUNTIF($A$8:$A$67,($A77+4))&gt;0,IF(INDEX($C$8:$C$67,MATCH(($A77+4),$A$8:$A$67,0))="","?",INDEX($C$8:$C$67,MATCH(($A77+4),$A$8:$A$67,0)))&amp;IF(COUNTIF($A$8:$A$67,($A77+4))&gt;1," +"&amp;(COUNTIF($A$8:$A$67,($A77+4))-1),""),IF(COUNTIFS(Einstellungen!$A$23:$A$34,"&lt;="&amp;($A77+4),Einstellungen!$B$23:$B$34,"&gt;="&amp;($A77+4))&gt;0,"Ferien",IF(COUNTIFS(Einstellungen!$A$38:$A$43,"&lt;="&amp;($A77+4),Einstellungen!$B$38:$B$43,"&gt;="&amp;($A77+4))&gt;0,"Sperre",IF(COUNTIF(Einstellungen!$A$47:$A$50,($A77+4))&gt;0,"Nachschr.","")))))</f>
        <v/>
      </c>
      <c r="H77" s="44">
        <f>IF($A77="","",IF(COUNTIF($A$8:$A$67,($A77+5))&gt;0,IF(INDEX($C$8:$C$67,MATCH(($A77+5),$A$8:$A$67,0))="","?",INDEX($C$8:$C$67,MATCH(($A77+5),$A$8:$A$67,0)))&amp;IF(COUNTIF($A$8:$A$67,($A77+5))&gt;1," +"&amp;(COUNTIF($A$8:$A$67,($A77+5))-1),""),IF(COUNTIFS(Einstellungen!$A$23:$A$34,"&lt;="&amp;($A77+5),Einstellungen!$B$23:$B$34,"&gt;="&amp;($A77+5))&gt;0,"Ferien",IF(COUNTIFS(Einstellungen!$A$38:$A$43,"&lt;="&amp;($A77+5),Einstellungen!$B$38:$B$43,"&gt;="&amp;($A77+5))&gt;0,"Sperre",IF(COUNTIF(Einstellungen!$A$47:$A$50,($A77+5))&gt;0,"Nachschr.","")))))</f>
        <v/>
      </c>
      <c r="I77" s="32">
        <f>IF(A77="","",COUNTIFS($I$8:$I$67,A77,$D$8:$D$67,"Klassenarbeit"))</f>
        <v/>
      </c>
      <c r="J77" s="32">
        <f>IF(A77="","",IF(A77&lt;=Einstellungen!$C$6,1,2))</f>
        <v/>
      </c>
    </row>
    <row r="78">
      <c r="A78" s="40">
        <f>IF(A77="","",IF(A77+7&gt;Einstellungen!$C$7,"",A77+7))</f>
        <v/>
      </c>
      <c r="B78" s="32">
        <f>IF(A78="","",WEEKNUM(A78,21))</f>
        <v/>
      </c>
      <c r="C78" s="44">
        <f>IF($A78="","",IF(COUNTIF($A$8:$A$67,($A78+0))&gt;0,IF(INDEX($C$8:$C$67,MATCH(($A78+0),$A$8:$A$67,0))="","?",INDEX($C$8:$C$67,MATCH(($A78+0),$A$8:$A$67,0)))&amp;IF(COUNTIF($A$8:$A$67,($A78+0))&gt;1," +"&amp;(COUNTIF($A$8:$A$67,($A78+0))-1),""),IF(COUNTIFS(Einstellungen!$A$23:$A$34,"&lt;="&amp;($A78+0),Einstellungen!$B$23:$B$34,"&gt;="&amp;($A78+0))&gt;0,"Ferien",IF(COUNTIFS(Einstellungen!$A$38:$A$43,"&lt;="&amp;($A78+0),Einstellungen!$B$38:$B$43,"&gt;="&amp;($A78+0))&gt;0,"Sperre",IF(COUNTIF(Einstellungen!$A$47:$A$50,($A78+0))&gt;0,"Nachschr.","")))))</f>
        <v/>
      </c>
      <c r="D78" s="44">
        <f>IF($A78="","",IF(COUNTIF($A$8:$A$67,($A78+1))&gt;0,IF(INDEX($C$8:$C$67,MATCH(($A78+1),$A$8:$A$67,0))="","?",INDEX($C$8:$C$67,MATCH(($A78+1),$A$8:$A$67,0)))&amp;IF(COUNTIF($A$8:$A$67,($A78+1))&gt;1," +"&amp;(COUNTIF($A$8:$A$67,($A78+1))-1),""),IF(COUNTIFS(Einstellungen!$A$23:$A$34,"&lt;="&amp;($A78+1),Einstellungen!$B$23:$B$34,"&gt;="&amp;($A78+1))&gt;0,"Ferien",IF(COUNTIFS(Einstellungen!$A$38:$A$43,"&lt;="&amp;($A78+1),Einstellungen!$B$38:$B$43,"&gt;="&amp;($A78+1))&gt;0,"Sperre",IF(COUNTIF(Einstellungen!$A$47:$A$50,($A78+1))&gt;0,"Nachschr.","")))))</f>
        <v/>
      </c>
      <c r="E78" s="44">
        <f>IF($A78="","",IF(COUNTIF($A$8:$A$67,($A78+2))&gt;0,IF(INDEX($C$8:$C$67,MATCH(($A78+2),$A$8:$A$67,0))="","?",INDEX($C$8:$C$67,MATCH(($A78+2),$A$8:$A$67,0)))&amp;IF(COUNTIF($A$8:$A$67,($A78+2))&gt;1," +"&amp;(COUNTIF($A$8:$A$67,($A78+2))-1),""),IF(COUNTIFS(Einstellungen!$A$23:$A$34,"&lt;="&amp;($A78+2),Einstellungen!$B$23:$B$34,"&gt;="&amp;($A78+2))&gt;0,"Ferien",IF(COUNTIFS(Einstellungen!$A$38:$A$43,"&lt;="&amp;($A78+2),Einstellungen!$B$38:$B$43,"&gt;="&amp;($A78+2))&gt;0,"Sperre",IF(COUNTIF(Einstellungen!$A$47:$A$50,($A78+2))&gt;0,"Nachschr.","")))))</f>
        <v/>
      </c>
      <c r="F78" s="44">
        <f>IF($A78="","",IF(COUNTIF($A$8:$A$67,($A78+3))&gt;0,IF(INDEX($C$8:$C$67,MATCH(($A78+3),$A$8:$A$67,0))="","?",INDEX($C$8:$C$67,MATCH(($A78+3),$A$8:$A$67,0)))&amp;IF(COUNTIF($A$8:$A$67,($A78+3))&gt;1," +"&amp;(COUNTIF($A$8:$A$67,($A78+3))-1),""),IF(COUNTIFS(Einstellungen!$A$23:$A$34,"&lt;="&amp;($A78+3),Einstellungen!$B$23:$B$34,"&gt;="&amp;($A78+3))&gt;0,"Ferien",IF(COUNTIFS(Einstellungen!$A$38:$A$43,"&lt;="&amp;($A78+3),Einstellungen!$B$38:$B$43,"&gt;="&amp;($A78+3))&gt;0,"Sperre",IF(COUNTIF(Einstellungen!$A$47:$A$50,($A78+3))&gt;0,"Nachschr.","")))))</f>
        <v/>
      </c>
      <c r="G78" s="44">
        <f>IF($A78="","",IF(COUNTIF($A$8:$A$67,($A78+4))&gt;0,IF(INDEX($C$8:$C$67,MATCH(($A78+4),$A$8:$A$67,0))="","?",INDEX($C$8:$C$67,MATCH(($A78+4),$A$8:$A$67,0)))&amp;IF(COUNTIF($A$8:$A$67,($A78+4))&gt;1," +"&amp;(COUNTIF($A$8:$A$67,($A78+4))-1),""),IF(COUNTIFS(Einstellungen!$A$23:$A$34,"&lt;="&amp;($A78+4),Einstellungen!$B$23:$B$34,"&gt;="&amp;($A78+4))&gt;0,"Ferien",IF(COUNTIFS(Einstellungen!$A$38:$A$43,"&lt;="&amp;($A78+4),Einstellungen!$B$38:$B$43,"&gt;="&amp;($A78+4))&gt;0,"Sperre",IF(COUNTIF(Einstellungen!$A$47:$A$50,($A78+4))&gt;0,"Nachschr.","")))))</f>
        <v/>
      </c>
      <c r="H78" s="44">
        <f>IF($A78="","",IF(COUNTIF($A$8:$A$67,($A78+5))&gt;0,IF(INDEX($C$8:$C$67,MATCH(($A78+5),$A$8:$A$67,0))="","?",INDEX($C$8:$C$67,MATCH(($A78+5),$A$8:$A$67,0)))&amp;IF(COUNTIF($A$8:$A$67,($A78+5))&gt;1," +"&amp;(COUNTIF($A$8:$A$67,($A78+5))-1),""),IF(COUNTIFS(Einstellungen!$A$23:$A$34,"&lt;="&amp;($A78+5),Einstellungen!$B$23:$B$34,"&gt;="&amp;($A78+5))&gt;0,"Ferien",IF(COUNTIFS(Einstellungen!$A$38:$A$43,"&lt;="&amp;($A78+5),Einstellungen!$B$38:$B$43,"&gt;="&amp;($A78+5))&gt;0,"Sperre",IF(COUNTIF(Einstellungen!$A$47:$A$50,($A78+5))&gt;0,"Nachschr.","")))))</f>
        <v/>
      </c>
      <c r="I78" s="32">
        <f>IF(A78="","",COUNTIFS($I$8:$I$67,A78,$D$8:$D$67,"Klassenarbeit"))</f>
        <v/>
      </c>
      <c r="J78" s="32">
        <f>IF(A78="","",IF(A78&lt;=Einstellungen!$C$6,1,2))</f>
        <v/>
      </c>
    </row>
    <row r="79">
      <c r="A79" s="40">
        <f>IF(A78="","",IF(A78+7&gt;Einstellungen!$C$7,"",A78+7))</f>
        <v/>
      </c>
      <c r="B79" s="32">
        <f>IF(A79="","",WEEKNUM(A79,21))</f>
        <v/>
      </c>
      <c r="C79" s="44">
        <f>IF($A79="","",IF(COUNTIF($A$8:$A$67,($A79+0))&gt;0,IF(INDEX($C$8:$C$67,MATCH(($A79+0),$A$8:$A$67,0))="","?",INDEX($C$8:$C$67,MATCH(($A79+0),$A$8:$A$67,0)))&amp;IF(COUNTIF($A$8:$A$67,($A79+0))&gt;1," +"&amp;(COUNTIF($A$8:$A$67,($A79+0))-1),""),IF(COUNTIFS(Einstellungen!$A$23:$A$34,"&lt;="&amp;($A79+0),Einstellungen!$B$23:$B$34,"&gt;="&amp;($A79+0))&gt;0,"Ferien",IF(COUNTIFS(Einstellungen!$A$38:$A$43,"&lt;="&amp;($A79+0),Einstellungen!$B$38:$B$43,"&gt;="&amp;($A79+0))&gt;0,"Sperre",IF(COUNTIF(Einstellungen!$A$47:$A$50,($A79+0))&gt;0,"Nachschr.","")))))</f>
        <v/>
      </c>
      <c r="D79" s="44">
        <f>IF($A79="","",IF(COUNTIF($A$8:$A$67,($A79+1))&gt;0,IF(INDEX($C$8:$C$67,MATCH(($A79+1),$A$8:$A$67,0))="","?",INDEX($C$8:$C$67,MATCH(($A79+1),$A$8:$A$67,0)))&amp;IF(COUNTIF($A$8:$A$67,($A79+1))&gt;1," +"&amp;(COUNTIF($A$8:$A$67,($A79+1))-1),""),IF(COUNTIFS(Einstellungen!$A$23:$A$34,"&lt;="&amp;($A79+1),Einstellungen!$B$23:$B$34,"&gt;="&amp;($A79+1))&gt;0,"Ferien",IF(COUNTIFS(Einstellungen!$A$38:$A$43,"&lt;="&amp;($A79+1),Einstellungen!$B$38:$B$43,"&gt;="&amp;($A79+1))&gt;0,"Sperre",IF(COUNTIF(Einstellungen!$A$47:$A$50,($A79+1))&gt;0,"Nachschr.","")))))</f>
        <v/>
      </c>
      <c r="E79" s="44">
        <f>IF($A79="","",IF(COUNTIF($A$8:$A$67,($A79+2))&gt;0,IF(INDEX($C$8:$C$67,MATCH(($A79+2),$A$8:$A$67,0))="","?",INDEX($C$8:$C$67,MATCH(($A79+2),$A$8:$A$67,0)))&amp;IF(COUNTIF($A$8:$A$67,($A79+2))&gt;1," +"&amp;(COUNTIF($A$8:$A$67,($A79+2))-1),""),IF(COUNTIFS(Einstellungen!$A$23:$A$34,"&lt;="&amp;($A79+2),Einstellungen!$B$23:$B$34,"&gt;="&amp;($A79+2))&gt;0,"Ferien",IF(COUNTIFS(Einstellungen!$A$38:$A$43,"&lt;="&amp;($A79+2),Einstellungen!$B$38:$B$43,"&gt;="&amp;($A79+2))&gt;0,"Sperre",IF(COUNTIF(Einstellungen!$A$47:$A$50,($A79+2))&gt;0,"Nachschr.","")))))</f>
        <v/>
      </c>
      <c r="F79" s="44">
        <f>IF($A79="","",IF(COUNTIF($A$8:$A$67,($A79+3))&gt;0,IF(INDEX($C$8:$C$67,MATCH(($A79+3),$A$8:$A$67,0))="","?",INDEX($C$8:$C$67,MATCH(($A79+3),$A$8:$A$67,0)))&amp;IF(COUNTIF($A$8:$A$67,($A79+3))&gt;1," +"&amp;(COUNTIF($A$8:$A$67,($A79+3))-1),""),IF(COUNTIFS(Einstellungen!$A$23:$A$34,"&lt;="&amp;($A79+3),Einstellungen!$B$23:$B$34,"&gt;="&amp;($A79+3))&gt;0,"Ferien",IF(COUNTIFS(Einstellungen!$A$38:$A$43,"&lt;="&amp;($A79+3),Einstellungen!$B$38:$B$43,"&gt;="&amp;($A79+3))&gt;0,"Sperre",IF(COUNTIF(Einstellungen!$A$47:$A$50,($A79+3))&gt;0,"Nachschr.","")))))</f>
        <v/>
      </c>
      <c r="G79" s="44">
        <f>IF($A79="","",IF(COUNTIF($A$8:$A$67,($A79+4))&gt;0,IF(INDEX($C$8:$C$67,MATCH(($A79+4),$A$8:$A$67,0))="","?",INDEX($C$8:$C$67,MATCH(($A79+4),$A$8:$A$67,0)))&amp;IF(COUNTIF($A$8:$A$67,($A79+4))&gt;1," +"&amp;(COUNTIF($A$8:$A$67,($A79+4))-1),""),IF(COUNTIFS(Einstellungen!$A$23:$A$34,"&lt;="&amp;($A79+4),Einstellungen!$B$23:$B$34,"&gt;="&amp;($A79+4))&gt;0,"Ferien",IF(COUNTIFS(Einstellungen!$A$38:$A$43,"&lt;="&amp;($A79+4),Einstellungen!$B$38:$B$43,"&gt;="&amp;($A79+4))&gt;0,"Sperre",IF(COUNTIF(Einstellungen!$A$47:$A$50,($A79+4))&gt;0,"Nachschr.","")))))</f>
        <v/>
      </c>
      <c r="H79" s="44">
        <f>IF($A79="","",IF(COUNTIF($A$8:$A$67,($A79+5))&gt;0,IF(INDEX($C$8:$C$67,MATCH(($A79+5),$A$8:$A$67,0))="","?",INDEX($C$8:$C$67,MATCH(($A79+5),$A$8:$A$67,0)))&amp;IF(COUNTIF($A$8:$A$67,($A79+5))&gt;1," +"&amp;(COUNTIF($A$8:$A$67,($A79+5))-1),""),IF(COUNTIFS(Einstellungen!$A$23:$A$34,"&lt;="&amp;($A79+5),Einstellungen!$B$23:$B$34,"&gt;="&amp;($A79+5))&gt;0,"Ferien",IF(COUNTIFS(Einstellungen!$A$38:$A$43,"&lt;="&amp;($A79+5),Einstellungen!$B$38:$B$43,"&gt;="&amp;($A79+5))&gt;0,"Sperre",IF(COUNTIF(Einstellungen!$A$47:$A$50,($A79+5))&gt;0,"Nachschr.","")))))</f>
        <v/>
      </c>
      <c r="I79" s="32">
        <f>IF(A79="","",COUNTIFS($I$8:$I$67,A79,$D$8:$D$67,"Klassenarbeit"))</f>
        <v/>
      </c>
      <c r="J79" s="32">
        <f>IF(A79="","",IF(A79&lt;=Einstellungen!$C$6,1,2))</f>
        <v/>
      </c>
    </row>
    <row r="80">
      <c r="A80" s="40">
        <f>IF(A79="","",IF(A79+7&gt;Einstellungen!$C$7,"",A79+7))</f>
        <v/>
      </c>
      <c r="B80" s="32">
        <f>IF(A80="","",WEEKNUM(A80,21))</f>
        <v/>
      </c>
      <c r="C80" s="44">
        <f>IF($A80="","",IF(COUNTIF($A$8:$A$67,($A80+0))&gt;0,IF(INDEX($C$8:$C$67,MATCH(($A80+0),$A$8:$A$67,0))="","?",INDEX($C$8:$C$67,MATCH(($A80+0),$A$8:$A$67,0)))&amp;IF(COUNTIF($A$8:$A$67,($A80+0))&gt;1," +"&amp;(COUNTIF($A$8:$A$67,($A80+0))-1),""),IF(COUNTIFS(Einstellungen!$A$23:$A$34,"&lt;="&amp;($A80+0),Einstellungen!$B$23:$B$34,"&gt;="&amp;($A80+0))&gt;0,"Ferien",IF(COUNTIFS(Einstellungen!$A$38:$A$43,"&lt;="&amp;($A80+0),Einstellungen!$B$38:$B$43,"&gt;="&amp;($A80+0))&gt;0,"Sperre",IF(COUNTIF(Einstellungen!$A$47:$A$50,($A80+0))&gt;0,"Nachschr.","")))))</f>
        <v/>
      </c>
      <c r="D80" s="44">
        <f>IF($A80="","",IF(COUNTIF($A$8:$A$67,($A80+1))&gt;0,IF(INDEX($C$8:$C$67,MATCH(($A80+1),$A$8:$A$67,0))="","?",INDEX($C$8:$C$67,MATCH(($A80+1),$A$8:$A$67,0)))&amp;IF(COUNTIF($A$8:$A$67,($A80+1))&gt;1," +"&amp;(COUNTIF($A$8:$A$67,($A80+1))-1),""),IF(COUNTIFS(Einstellungen!$A$23:$A$34,"&lt;="&amp;($A80+1),Einstellungen!$B$23:$B$34,"&gt;="&amp;($A80+1))&gt;0,"Ferien",IF(COUNTIFS(Einstellungen!$A$38:$A$43,"&lt;="&amp;($A80+1),Einstellungen!$B$38:$B$43,"&gt;="&amp;($A80+1))&gt;0,"Sperre",IF(COUNTIF(Einstellungen!$A$47:$A$50,($A80+1))&gt;0,"Nachschr.","")))))</f>
        <v/>
      </c>
      <c r="E80" s="44">
        <f>IF($A80="","",IF(COUNTIF($A$8:$A$67,($A80+2))&gt;0,IF(INDEX($C$8:$C$67,MATCH(($A80+2),$A$8:$A$67,0))="","?",INDEX($C$8:$C$67,MATCH(($A80+2),$A$8:$A$67,0)))&amp;IF(COUNTIF($A$8:$A$67,($A80+2))&gt;1," +"&amp;(COUNTIF($A$8:$A$67,($A80+2))-1),""),IF(COUNTIFS(Einstellungen!$A$23:$A$34,"&lt;="&amp;($A80+2),Einstellungen!$B$23:$B$34,"&gt;="&amp;($A80+2))&gt;0,"Ferien",IF(COUNTIFS(Einstellungen!$A$38:$A$43,"&lt;="&amp;($A80+2),Einstellungen!$B$38:$B$43,"&gt;="&amp;($A80+2))&gt;0,"Sperre",IF(COUNTIF(Einstellungen!$A$47:$A$50,($A80+2))&gt;0,"Nachschr.","")))))</f>
        <v/>
      </c>
      <c r="F80" s="44">
        <f>IF($A80="","",IF(COUNTIF($A$8:$A$67,($A80+3))&gt;0,IF(INDEX($C$8:$C$67,MATCH(($A80+3),$A$8:$A$67,0))="","?",INDEX($C$8:$C$67,MATCH(($A80+3),$A$8:$A$67,0)))&amp;IF(COUNTIF($A$8:$A$67,($A80+3))&gt;1," +"&amp;(COUNTIF($A$8:$A$67,($A80+3))-1),""),IF(COUNTIFS(Einstellungen!$A$23:$A$34,"&lt;="&amp;($A80+3),Einstellungen!$B$23:$B$34,"&gt;="&amp;($A80+3))&gt;0,"Ferien",IF(COUNTIFS(Einstellungen!$A$38:$A$43,"&lt;="&amp;($A80+3),Einstellungen!$B$38:$B$43,"&gt;="&amp;($A80+3))&gt;0,"Sperre",IF(COUNTIF(Einstellungen!$A$47:$A$50,($A80+3))&gt;0,"Nachschr.","")))))</f>
        <v/>
      </c>
      <c r="G80" s="44">
        <f>IF($A80="","",IF(COUNTIF($A$8:$A$67,($A80+4))&gt;0,IF(INDEX($C$8:$C$67,MATCH(($A80+4),$A$8:$A$67,0))="","?",INDEX($C$8:$C$67,MATCH(($A80+4),$A$8:$A$67,0)))&amp;IF(COUNTIF($A$8:$A$67,($A80+4))&gt;1," +"&amp;(COUNTIF($A$8:$A$67,($A80+4))-1),""),IF(COUNTIFS(Einstellungen!$A$23:$A$34,"&lt;="&amp;($A80+4),Einstellungen!$B$23:$B$34,"&gt;="&amp;($A80+4))&gt;0,"Ferien",IF(COUNTIFS(Einstellungen!$A$38:$A$43,"&lt;="&amp;($A80+4),Einstellungen!$B$38:$B$43,"&gt;="&amp;($A80+4))&gt;0,"Sperre",IF(COUNTIF(Einstellungen!$A$47:$A$50,($A80+4))&gt;0,"Nachschr.","")))))</f>
        <v/>
      </c>
      <c r="H80" s="44">
        <f>IF($A80="","",IF(COUNTIF($A$8:$A$67,($A80+5))&gt;0,IF(INDEX($C$8:$C$67,MATCH(($A80+5),$A$8:$A$67,0))="","?",INDEX($C$8:$C$67,MATCH(($A80+5),$A$8:$A$67,0)))&amp;IF(COUNTIF($A$8:$A$67,($A80+5))&gt;1," +"&amp;(COUNTIF($A$8:$A$67,($A80+5))-1),""),IF(COUNTIFS(Einstellungen!$A$23:$A$34,"&lt;="&amp;($A80+5),Einstellungen!$B$23:$B$34,"&gt;="&amp;($A80+5))&gt;0,"Ferien",IF(COUNTIFS(Einstellungen!$A$38:$A$43,"&lt;="&amp;($A80+5),Einstellungen!$B$38:$B$43,"&gt;="&amp;($A80+5))&gt;0,"Sperre",IF(COUNTIF(Einstellungen!$A$47:$A$50,($A80+5))&gt;0,"Nachschr.","")))))</f>
        <v/>
      </c>
      <c r="I80" s="32">
        <f>IF(A80="","",COUNTIFS($I$8:$I$67,A80,$D$8:$D$67,"Klassenarbeit"))</f>
        <v/>
      </c>
      <c r="J80" s="32">
        <f>IF(A80="","",IF(A80&lt;=Einstellungen!$C$6,1,2))</f>
        <v/>
      </c>
    </row>
    <row r="81">
      <c r="A81" s="40">
        <f>IF(A80="","",IF(A80+7&gt;Einstellungen!$C$7,"",A80+7))</f>
        <v/>
      </c>
      <c r="B81" s="32">
        <f>IF(A81="","",WEEKNUM(A81,21))</f>
        <v/>
      </c>
      <c r="C81" s="44">
        <f>IF($A81="","",IF(COUNTIF($A$8:$A$67,($A81+0))&gt;0,IF(INDEX($C$8:$C$67,MATCH(($A81+0),$A$8:$A$67,0))="","?",INDEX($C$8:$C$67,MATCH(($A81+0),$A$8:$A$67,0)))&amp;IF(COUNTIF($A$8:$A$67,($A81+0))&gt;1," +"&amp;(COUNTIF($A$8:$A$67,($A81+0))-1),""),IF(COUNTIFS(Einstellungen!$A$23:$A$34,"&lt;="&amp;($A81+0),Einstellungen!$B$23:$B$34,"&gt;="&amp;($A81+0))&gt;0,"Ferien",IF(COUNTIFS(Einstellungen!$A$38:$A$43,"&lt;="&amp;($A81+0),Einstellungen!$B$38:$B$43,"&gt;="&amp;($A81+0))&gt;0,"Sperre",IF(COUNTIF(Einstellungen!$A$47:$A$50,($A81+0))&gt;0,"Nachschr.","")))))</f>
        <v/>
      </c>
      <c r="D81" s="44">
        <f>IF($A81="","",IF(COUNTIF($A$8:$A$67,($A81+1))&gt;0,IF(INDEX($C$8:$C$67,MATCH(($A81+1),$A$8:$A$67,0))="","?",INDEX($C$8:$C$67,MATCH(($A81+1),$A$8:$A$67,0)))&amp;IF(COUNTIF($A$8:$A$67,($A81+1))&gt;1," +"&amp;(COUNTIF($A$8:$A$67,($A81+1))-1),""),IF(COUNTIFS(Einstellungen!$A$23:$A$34,"&lt;="&amp;($A81+1),Einstellungen!$B$23:$B$34,"&gt;="&amp;($A81+1))&gt;0,"Ferien",IF(COUNTIFS(Einstellungen!$A$38:$A$43,"&lt;="&amp;($A81+1),Einstellungen!$B$38:$B$43,"&gt;="&amp;($A81+1))&gt;0,"Sperre",IF(COUNTIF(Einstellungen!$A$47:$A$50,($A81+1))&gt;0,"Nachschr.","")))))</f>
        <v/>
      </c>
      <c r="E81" s="44">
        <f>IF($A81="","",IF(COUNTIF($A$8:$A$67,($A81+2))&gt;0,IF(INDEX($C$8:$C$67,MATCH(($A81+2),$A$8:$A$67,0))="","?",INDEX($C$8:$C$67,MATCH(($A81+2),$A$8:$A$67,0)))&amp;IF(COUNTIF($A$8:$A$67,($A81+2))&gt;1," +"&amp;(COUNTIF($A$8:$A$67,($A81+2))-1),""),IF(COUNTIFS(Einstellungen!$A$23:$A$34,"&lt;="&amp;($A81+2),Einstellungen!$B$23:$B$34,"&gt;="&amp;($A81+2))&gt;0,"Ferien",IF(COUNTIFS(Einstellungen!$A$38:$A$43,"&lt;="&amp;($A81+2),Einstellungen!$B$38:$B$43,"&gt;="&amp;($A81+2))&gt;0,"Sperre",IF(COUNTIF(Einstellungen!$A$47:$A$50,($A81+2))&gt;0,"Nachschr.","")))))</f>
        <v/>
      </c>
      <c r="F81" s="44">
        <f>IF($A81="","",IF(COUNTIF($A$8:$A$67,($A81+3))&gt;0,IF(INDEX($C$8:$C$67,MATCH(($A81+3),$A$8:$A$67,0))="","?",INDEX($C$8:$C$67,MATCH(($A81+3),$A$8:$A$67,0)))&amp;IF(COUNTIF($A$8:$A$67,($A81+3))&gt;1," +"&amp;(COUNTIF($A$8:$A$67,($A81+3))-1),""),IF(COUNTIFS(Einstellungen!$A$23:$A$34,"&lt;="&amp;($A81+3),Einstellungen!$B$23:$B$34,"&gt;="&amp;($A81+3))&gt;0,"Ferien",IF(COUNTIFS(Einstellungen!$A$38:$A$43,"&lt;="&amp;($A81+3),Einstellungen!$B$38:$B$43,"&gt;="&amp;($A81+3))&gt;0,"Sperre",IF(COUNTIF(Einstellungen!$A$47:$A$50,($A81+3))&gt;0,"Nachschr.","")))))</f>
        <v/>
      </c>
      <c r="G81" s="44">
        <f>IF($A81="","",IF(COUNTIF($A$8:$A$67,($A81+4))&gt;0,IF(INDEX($C$8:$C$67,MATCH(($A81+4),$A$8:$A$67,0))="","?",INDEX($C$8:$C$67,MATCH(($A81+4),$A$8:$A$67,0)))&amp;IF(COUNTIF($A$8:$A$67,($A81+4))&gt;1," +"&amp;(COUNTIF($A$8:$A$67,($A81+4))-1),""),IF(COUNTIFS(Einstellungen!$A$23:$A$34,"&lt;="&amp;($A81+4),Einstellungen!$B$23:$B$34,"&gt;="&amp;($A81+4))&gt;0,"Ferien",IF(COUNTIFS(Einstellungen!$A$38:$A$43,"&lt;="&amp;($A81+4),Einstellungen!$B$38:$B$43,"&gt;="&amp;($A81+4))&gt;0,"Sperre",IF(COUNTIF(Einstellungen!$A$47:$A$50,($A81+4))&gt;0,"Nachschr.","")))))</f>
        <v/>
      </c>
      <c r="H81" s="44">
        <f>IF($A81="","",IF(COUNTIF($A$8:$A$67,($A81+5))&gt;0,IF(INDEX($C$8:$C$67,MATCH(($A81+5),$A$8:$A$67,0))="","?",INDEX($C$8:$C$67,MATCH(($A81+5),$A$8:$A$67,0)))&amp;IF(COUNTIF($A$8:$A$67,($A81+5))&gt;1," +"&amp;(COUNTIF($A$8:$A$67,($A81+5))-1),""),IF(COUNTIFS(Einstellungen!$A$23:$A$34,"&lt;="&amp;($A81+5),Einstellungen!$B$23:$B$34,"&gt;="&amp;($A81+5))&gt;0,"Ferien",IF(COUNTIFS(Einstellungen!$A$38:$A$43,"&lt;="&amp;($A81+5),Einstellungen!$B$38:$B$43,"&gt;="&amp;($A81+5))&gt;0,"Sperre",IF(COUNTIF(Einstellungen!$A$47:$A$50,($A81+5))&gt;0,"Nachschr.","")))))</f>
        <v/>
      </c>
      <c r="I81" s="32">
        <f>IF(A81="","",COUNTIFS($I$8:$I$67,A81,$D$8:$D$67,"Klassenarbeit"))</f>
        <v/>
      </c>
      <c r="J81" s="32">
        <f>IF(A81="","",IF(A81&lt;=Einstellungen!$C$6,1,2))</f>
        <v/>
      </c>
    </row>
    <row r="82">
      <c r="A82" s="40">
        <f>IF(A81="","",IF(A81+7&gt;Einstellungen!$C$7,"",A81+7))</f>
        <v/>
      </c>
      <c r="B82" s="32">
        <f>IF(A82="","",WEEKNUM(A82,21))</f>
        <v/>
      </c>
      <c r="C82" s="44">
        <f>IF($A82="","",IF(COUNTIF($A$8:$A$67,($A82+0))&gt;0,IF(INDEX($C$8:$C$67,MATCH(($A82+0),$A$8:$A$67,0))="","?",INDEX($C$8:$C$67,MATCH(($A82+0),$A$8:$A$67,0)))&amp;IF(COUNTIF($A$8:$A$67,($A82+0))&gt;1," +"&amp;(COUNTIF($A$8:$A$67,($A82+0))-1),""),IF(COUNTIFS(Einstellungen!$A$23:$A$34,"&lt;="&amp;($A82+0),Einstellungen!$B$23:$B$34,"&gt;="&amp;($A82+0))&gt;0,"Ferien",IF(COUNTIFS(Einstellungen!$A$38:$A$43,"&lt;="&amp;($A82+0),Einstellungen!$B$38:$B$43,"&gt;="&amp;($A82+0))&gt;0,"Sperre",IF(COUNTIF(Einstellungen!$A$47:$A$50,($A82+0))&gt;0,"Nachschr.","")))))</f>
        <v/>
      </c>
      <c r="D82" s="44">
        <f>IF($A82="","",IF(COUNTIF($A$8:$A$67,($A82+1))&gt;0,IF(INDEX($C$8:$C$67,MATCH(($A82+1),$A$8:$A$67,0))="","?",INDEX($C$8:$C$67,MATCH(($A82+1),$A$8:$A$67,0)))&amp;IF(COUNTIF($A$8:$A$67,($A82+1))&gt;1," +"&amp;(COUNTIF($A$8:$A$67,($A82+1))-1),""),IF(COUNTIFS(Einstellungen!$A$23:$A$34,"&lt;="&amp;($A82+1),Einstellungen!$B$23:$B$34,"&gt;="&amp;($A82+1))&gt;0,"Ferien",IF(COUNTIFS(Einstellungen!$A$38:$A$43,"&lt;="&amp;($A82+1),Einstellungen!$B$38:$B$43,"&gt;="&amp;($A82+1))&gt;0,"Sperre",IF(COUNTIF(Einstellungen!$A$47:$A$50,($A82+1))&gt;0,"Nachschr.","")))))</f>
        <v/>
      </c>
      <c r="E82" s="44">
        <f>IF($A82="","",IF(COUNTIF($A$8:$A$67,($A82+2))&gt;0,IF(INDEX($C$8:$C$67,MATCH(($A82+2),$A$8:$A$67,0))="","?",INDEX($C$8:$C$67,MATCH(($A82+2),$A$8:$A$67,0)))&amp;IF(COUNTIF($A$8:$A$67,($A82+2))&gt;1," +"&amp;(COUNTIF($A$8:$A$67,($A82+2))-1),""),IF(COUNTIFS(Einstellungen!$A$23:$A$34,"&lt;="&amp;($A82+2),Einstellungen!$B$23:$B$34,"&gt;="&amp;($A82+2))&gt;0,"Ferien",IF(COUNTIFS(Einstellungen!$A$38:$A$43,"&lt;="&amp;($A82+2),Einstellungen!$B$38:$B$43,"&gt;="&amp;($A82+2))&gt;0,"Sperre",IF(COUNTIF(Einstellungen!$A$47:$A$50,($A82+2))&gt;0,"Nachschr.","")))))</f>
        <v/>
      </c>
      <c r="F82" s="44">
        <f>IF($A82="","",IF(COUNTIF($A$8:$A$67,($A82+3))&gt;0,IF(INDEX($C$8:$C$67,MATCH(($A82+3),$A$8:$A$67,0))="","?",INDEX($C$8:$C$67,MATCH(($A82+3),$A$8:$A$67,0)))&amp;IF(COUNTIF($A$8:$A$67,($A82+3))&gt;1," +"&amp;(COUNTIF($A$8:$A$67,($A82+3))-1),""),IF(COUNTIFS(Einstellungen!$A$23:$A$34,"&lt;="&amp;($A82+3),Einstellungen!$B$23:$B$34,"&gt;="&amp;($A82+3))&gt;0,"Ferien",IF(COUNTIFS(Einstellungen!$A$38:$A$43,"&lt;="&amp;($A82+3),Einstellungen!$B$38:$B$43,"&gt;="&amp;($A82+3))&gt;0,"Sperre",IF(COUNTIF(Einstellungen!$A$47:$A$50,($A82+3))&gt;0,"Nachschr.","")))))</f>
        <v/>
      </c>
      <c r="G82" s="44">
        <f>IF($A82="","",IF(COUNTIF($A$8:$A$67,($A82+4))&gt;0,IF(INDEX($C$8:$C$67,MATCH(($A82+4),$A$8:$A$67,0))="","?",INDEX($C$8:$C$67,MATCH(($A82+4),$A$8:$A$67,0)))&amp;IF(COUNTIF($A$8:$A$67,($A82+4))&gt;1," +"&amp;(COUNTIF($A$8:$A$67,($A82+4))-1),""),IF(COUNTIFS(Einstellungen!$A$23:$A$34,"&lt;="&amp;($A82+4),Einstellungen!$B$23:$B$34,"&gt;="&amp;($A82+4))&gt;0,"Ferien",IF(COUNTIFS(Einstellungen!$A$38:$A$43,"&lt;="&amp;($A82+4),Einstellungen!$B$38:$B$43,"&gt;="&amp;($A82+4))&gt;0,"Sperre",IF(COUNTIF(Einstellungen!$A$47:$A$50,($A82+4))&gt;0,"Nachschr.","")))))</f>
        <v/>
      </c>
      <c r="H82" s="44">
        <f>IF($A82="","",IF(COUNTIF($A$8:$A$67,($A82+5))&gt;0,IF(INDEX($C$8:$C$67,MATCH(($A82+5),$A$8:$A$67,0))="","?",INDEX($C$8:$C$67,MATCH(($A82+5),$A$8:$A$67,0)))&amp;IF(COUNTIF($A$8:$A$67,($A82+5))&gt;1," +"&amp;(COUNTIF($A$8:$A$67,($A82+5))-1),""),IF(COUNTIFS(Einstellungen!$A$23:$A$34,"&lt;="&amp;($A82+5),Einstellungen!$B$23:$B$34,"&gt;="&amp;($A82+5))&gt;0,"Ferien",IF(COUNTIFS(Einstellungen!$A$38:$A$43,"&lt;="&amp;($A82+5),Einstellungen!$B$38:$B$43,"&gt;="&amp;($A82+5))&gt;0,"Sperre",IF(COUNTIF(Einstellungen!$A$47:$A$50,($A82+5))&gt;0,"Nachschr.","")))))</f>
        <v/>
      </c>
      <c r="I82" s="32">
        <f>IF(A82="","",COUNTIFS($I$8:$I$67,A82,$D$8:$D$67,"Klassenarbeit"))</f>
        <v/>
      </c>
      <c r="J82" s="32">
        <f>IF(A82="","",IF(A82&lt;=Einstellungen!$C$6,1,2))</f>
        <v/>
      </c>
    </row>
    <row r="83">
      <c r="A83" s="40">
        <f>IF(A82="","",IF(A82+7&gt;Einstellungen!$C$7,"",A82+7))</f>
        <v/>
      </c>
      <c r="B83" s="32">
        <f>IF(A83="","",WEEKNUM(A83,21))</f>
        <v/>
      </c>
      <c r="C83" s="44">
        <f>IF($A83="","",IF(COUNTIF($A$8:$A$67,($A83+0))&gt;0,IF(INDEX($C$8:$C$67,MATCH(($A83+0),$A$8:$A$67,0))="","?",INDEX($C$8:$C$67,MATCH(($A83+0),$A$8:$A$67,0)))&amp;IF(COUNTIF($A$8:$A$67,($A83+0))&gt;1," +"&amp;(COUNTIF($A$8:$A$67,($A83+0))-1),""),IF(COUNTIFS(Einstellungen!$A$23:$A$34,"&lt;="&amp;($A83+0),Einstellungen!$B$23:$B$34,"&gt;="&amp;($A83+0))&gt;0,"Ferien",IF(COUNTIFS(Einstellungen!$A$38:$A$43,"&lt;="&amp;($A83+0),Einstellungen!$B$38:$B$43,"&gt;="&amp;($A83+0))&gt;0,"Sperre",IF(COUNTIF(Einstellungen!$A$47:$A$50,($A83+0))&gt;0,"Nachschr.","")))))</f>
        <v/>
      </c>
      <c r="D83" s="44">
        <f>IF($A83="","",IF(COUNTIF($A$8:$A$67,($A83+1))&gt;0,IF(INDEX($C$8:$C$67,MATCH(($A83+1),$A$8:$A$67,0))="","?",INDEX($C$8:$C$67,MATCH(($A83+1),$A$8:$A$67,0)))&amp;IF(COUNTIF($A$8:$A$67,($A83+1))&gt;1," +"&amp;(COUNTIF($A$8:$A$67,($A83+1))-1),""),IF(COUNTIFS(Einstellungen!$A$23:$A$34,"&lt;="&amp;($A83+1),Einstellungen!$B$23:$B$34,"&gt;="&amp;($A83+1))&gt;0,"Ferien",IF(COUNTIFS(Einstellungen!$A$38:$A$43,"&lt;="&amp;($A83+1),Einstellungen!$B$38:$B$43,"&gt;="&amp;($A83+1))&gt;0,"Sperre",IF(COUNTIF(Einstellungen!$A$47:$A$50,($A83+1))&gt;0,"Nachschr.","")))))</f>
        <v/>
      </c>
      <c r="E83" s="44">
        <f>IF($A83="","",IF(COUNTIF($A$8:$A$67,($A83+2))&gt;0,IF(INDEX($C$8:$C$67,MATCH(($A83+2),$A$8:$A$67,0))="","?",INDEX($C$8:$C$67,MATCH(($A83+2),$A$8:$A$67,0)))&amp;IF(COUNTIF($A$8:$A$67,($A83+2))&gt;1," +"&amp;(COUNTIF($A$8:$A$67,($A83+2))-1),""),IF(COUNTIFS(Einstellungen!$A$23:$A$34,"&lt;="&amp;($A83+2),Einstellungen!$B$23:$B$34,"&gt;="&amp;($A83+2))&gt;0,"Ferien",IF(COUNTIFS(Einstellungen!$A$38:$A$43,"&lt;="&amp;($A83+2),Einstellungen!$B$38:$B$43,"&gt;="&amp;($A83+2))&gt;0,"Sperre",IF(COUNTIF(Einstellungen!$A$47:$A$50,($A83+2))&gt;0,"Nachschr.","")))))</f>
        <v/>
      </c>
      <c r="F83" s="44">
        <f>IF($A83="","",IF(COUNTIF($A$8:$A$67,($A83+3))&gt;0,IF(INDEX($C$8:$C$67,MATCH(($A83+3),$A$8:$A$67,0))="","?",INDEX($C$8:$C$67,MATCH(($A83+3),$A$8:$A$67,0)))&amp;IF(COUNTIF($A$8:$A$67,($A83+3))&gt;1," +"&amp;(COUNTIF($A$8:$A$67,($A83+3))-1),""),IF(COUNTIFS(Einstellungen!$A$23:$A$34,"&lt;="&amp;($A83+3),Einstellungen!$B$23:$B$34,"&gt;="&amp;($A83+3))&gt;0,"Ferien",IF(COUNTIFS(Einstellungen!$A$38:$A$43,"&lt;="&amp;($A83+3),Einstellungen!$B$38:$B$43,"&gt;="&amp;($A83+3))&gt;0,"Sperre",IF(COUNTIF(Einstellungen!$A$47:$A$50,($A83+3))&gt;0,"Nachschr.","")))))</f>
        <v/>
      </c>
      <c r="G83" s="44">
        <f>IF($A83="","",IF(COUNTIF($A$8:$A$67,($A83+4))&gt;0,IF(INDEX($C$8:$C$67,MATCH(($A83+4),$A$8:$A$67,0))="","?",INDEX($C$8:$C$67,MATCH(($A83+4),$A$8:$A$67,0)))&amp;IF(COUNTIF($A$8:$A$67,($A83+4))&gt;1," +"&amp;(COUNTIF($A$8:$A$67,($A83+4))-1),""),IF(COUNTIFS(Einstellungen!$A$23:$A$34,"&lt;="&amp;($A83+4),Einstellungen!$B$23:$B$34,"&gt;="&amp;($A83+4))&gt;0,"Ferien",IF(COUNTIFS(Einstellungen!$A$38:$A$43,"&lt;="&amp;($A83+4),Einstellungen!$B$38:$B$43,"&gt;="&amp;($A83+4))&gt;0,"Sperre",IF(COUNTIF(Einstellungen!$A$47:$A$50,($A83+4))&gt;0,"Nachschr.","")))))</f>
        <v/>
      </c>
      <c r="H83" s="44">
        <f>IF($A83="","",IF(COUNTIF($A$8:$A$67,($A83+5))&gt;0,IF(INDEX($C$8:$C$67,MATCH(($A83+5),$A$8:$A$67,0))="","?",INDEX($C$8:$C$67,MATCH(($A83+5),$A$8:$A$67,0)))&amp;IF(COUNTIF($A$8:$A$67,($A83+5))&gt;1," +"&amp;(COUNTIF($A$8:$A$67,($A83+5))-1),""),IF(COUNTIFS(Einstellungen!$A$23:$A$34,"&lt;="&amp;($A83+5),Einstellungen!$B$23:$B$34,"&gt;="&amp;($A83+5))&gt;0,"Ferien",IF(COUNTIFS(Einstellungen!$A$38:$A$43,"&lt;="&amp;($A83+5),Einstellungen!$B$38:$B$43,"&gt;="&amp;($A83+5))&gt;0,"Sperre",IF(COUNTIF(Einstellungen!$A$47:$A$50,($A83+5))&gt;0,"Nachschr.","")))))</f>
        <v/>
      </c>
      <c r="I83" s="32">
        <f>IF(A83="","",COUNTIFS($I$8:$I$67,A83,$D$8:$D$67,"Klassenarbeit"))</f>
        <v/>
      </c>
      <c r="J83" s="32">
        <f>IF(A83="","",IF(A83&lt;=Einstellungen!$C$6,1,2))</f>
        <v/>
      </c>
    </row>
    <row r="84">
      <c r="A84" s="40">
        <f>IF(A83="","",IF(A83+7&gt;Einstellungen!$C$7,"",A83+7))</f>
        <v/>
      </c>
      <c r="B84" s="32">
        <f>IF(A84="","",WEEKNUM(A84,21))</f>
        <v/>
      </c>
      <c r="C84" s="44">
        <f>IF($A84="","",IF(COUNTIF($A$8:$A$67,($A84+0))&gt;0,IF(INDEX($C$8:$C$67,MATCH(($A84+0),$A$8:$A$67,0))="","?",INDEX($C$8:$C$67,MATCH(($A84+0),$A$8:$A$67,0)))&amp;IF(COUNTIF($A$8:$A$67,($A84+0))&gt;1," +"&amp;(COUNTIF($A$8:$A$67,($A84+0))-1),""),IF(COUNTIFS(Einstellungen!$A$23:$A$34,"&lt;="&amp;($A84+0),Einstellungen!$B$23:$B$34,"&gt;="&amp;($A84+0))&gt;0,"Ferien",IF(COUNTIFS(Einstellungen!$A$38:$A$43,"&lt;="&amp;($A84+0),Einstellungen!$B$38:$B$43,"&gt;="&amp;($A84+0))&gt;0,"Sperre",IF(COUNTIF(Einstellungen!$A$47:$A$50,($A84+0))&gt;0,"Nachschr.","")))))</f>
        <v/>
      </c>
      <c r="D84" s="44">
        <f>IF($A84="","",IF(COUNTIF($A$8:$A$67,($A84+1))&gt;0,IF(INDEX($C$8:$C$67,MATCH(($A84+1),$A$8:$A$67,0))="","?",INDEX($C$8:$C$67,MATCH(($A84+1),$A$8:$A$67,0)))&amp;IF(COUNTIF($A$8:$A$67,($A84+1))&gt;1," +"&amp;(COUNTIF($A$8:$A$67,($A84+1))-1),""),IF(COUNTIFS(Einstellungen!$A$23:$A$34,"&lt;="&amp;($A84+1),Einstellungen!$B$23:$B$34,"&gt;="&amp;($A84+1))&gt;0,"Ferien",IF(COUNTIFS(Einstellungen!$A$38:$A$43,"&lt;="&amp;($A84+1),Einstellungen!$B$38:$B$43,"&gt;="&amp;($A84+1))&gt;0,"Sperre",IF(COUNTIF(Einstellungen!$A$47:$A$50,($A84+1))&gt;0,"Nachschr.","")))))</f>
        <v/>
      </c>
      <c r="E84" s="44">
        <f>IF($A84="","",IF(COUNTIF($A$8:$A$67,($A84+2))&gt;0,IF(INDEX($C$8:$C$67,MATCH(($A84+2),$A$8:$A$67,0))="","?",INDEX($C$8:$C$67,MATCH(($A84+2),$A$8:$A$67,0)))&amp;IF(COUNTIF($A$8:$A$67,($A84+2))&gt;1," +"&amp;(COUNTIF($A$8:$A$67,($A84+2))-1),""),IF(COUNTIFS(Einstellungen!$A$23:$A$34,"&lt;="&amp;($A84+2),Einstellungen!$B$23:$B$34,"&gt;="&amp;($A84+2))&gt;0,"Ferien",IF(COUNTIFS(Einstellungen!$A$38:$A$43,"&lt;="&amp;($A84+2),Einstellungen!$B$38:$B$43,"&gt;="&amp;($A84+2))&gt;0,"Sperre",IF(COUNTIF(Einstellungen!$A$47:$A$50,($A84+2))&gt;0,"Nachschr.","")))))</f>
        <v/>
      </c>
      <c r="F84" s="44">
        <f>IF($A84="","",IF(COUNTIF($A$8:$A$67,($A84+3))&gt;0,IF(INDEX($C$8:$C$67,MATCH(($A84+3),$A$8:$A$67,0))="","?",INDEX($C$8:$C$67,MATCH(($A84+3),$A$8:$A$67,0)))&amp;IF(COUNTIF($A$8:$A$67,($A84+3))&gt;1," +"&amp;(COUNTIF($A$8:$A$67,($A84+3))-1),""),IF(COUNTIFS(Einstellungen!$A$23:$A$34,"&lt;="&amp;($A84+3),Einstellungen!$B$23:$B$34,"&gt;="&amp;($A84+3))&gt;0,"Ferien",IF(COUNTIFS(Einstellungen!$A$38:$A$43,"&lt;="&amp;($A84+3),Einstellungen!$B$38:$B$43,"&gt;="&amp;($A84+3))&gt;0,"Sperre",IF(COUNTIF(Einstellungen!$A$47:$A$50,($A84+3))&gt;0,"Nachschr.","")))))</f>
        <v/>
      </c>
      <c r="G84" s="44">
        <f>IF($A84="","",IF(COUNTIF($A$8:$A$67,($A84+4))&gt;0,IF(INDEX($C$8:$C$67,MATCH(($A84+4),$A$8:$A$67,0))="","?",INDEX($C$8:$C$67,MATCH(($A84+4),$A$8:$A$67,0)))&amp;IF(COUNTIF($A$8:$A$67,($A84+4))&gt;1," +"&amp;(COUNTIF($A$8:$A$67,($A84+4))-1),""),IF(COUNTIFS(Einstellungen!$A$23:$A$34,"&lt;="&amp;($A84+4),Einstellungen!$B$23:$B$34,"&gt;="&amp;($A84+4))&gt;0,"Ferien",IF(COUNTIFS(Einstellungen!$A$38:$A$43,"&lt;="&amp;($A84+4),Einstellungen!$B$38:$B$43,"&gt;="&amp;($A84+4))&gt;0,"Sperre",IF(COUNTIF(Einstellungen!$A$47:$A$50,($A84+4))&gt;0,"Nachschr.","")))))</f>
        <v/>
      </c>
      <c r="H84" s="44">
        <f>IF($A84="","",IF(COUNTIF($A$8:$A$67,($A84+5))&gt;0,IF(INDEX($C$8:$C$67,MATCH(($A84+5),$A$8:$A$67,0))="","?",INDEX($C$8:$C$67,MATCH(($A84+5),$A$8:$A$67,0)))&amp;IF(COUNTIF($A$8:$A$67,($A84+5))&gt;1," +"&amp;(COUNTIF($A$8:$A$67,($A84+5))-1),""),IF(COUNTIFS(Einstellungen!$A$23:$A$34,"&lt;="&amp;($A84+5),Einstellungen!$B$23:$B$34,"&gt;="&amp;($A84+5))&gt;0,"Ferien",IF(COUNTIFS(Einstellungen!$A$38:$A$43,"&lt;="&amp;($A84+5),Einstellungen!$B$38:$B$43,"&gt;="&amp;($A84+5))&gt;0,"Sperre",IF(COUNTIF(Einstellungen!$A$47:$A$50,($A84+5))&gt;0,"Nachschr.","")))))</f>
        <v/>
      </c>
      <c r="I84" s="32">
        <f>IF(A84="","",COUNTIFS($I$8:$I$67,A84,$D$8:$D$67,"Klassenarbeit"))</f>
        <v/>
      </c>
      <c r="J84" s="32">
        <f>IF(A84="","",IF(A84&lt;=Einstellungen!$C$6,1,2))</f>
        <v/>
      </c>
    </row>
    <row r="85">
      <c r="A85" s="40">
        <f>IF(A84="","",IF(A84+7&gt;Einstellungen!$C$7,"",A84+7))</f>
        <v/>
      </c>
      <c r="B85" s="32">
        <f>IF(A85="","",WEEKNUM(A85,21))</f>
        <v/>
      </c>
      <c r="C85" s="44">
        <f>IF($A85="","",IF(COUNTIF($A$8:$A$67,($A85+0))&gt;0,IF(INDEX($C$8:$C$67,MATCH(($A85+0),$A$8:$A$67,0))="","?",INDEX($C$8:$C$67,MATCH(($A85+0),$A$8:$A$67,0)))&amp;IF(COUNTIF($A$8:$A$67,($A85+0))&gt;1," +"&amp;(COUNTIF($A$8:$A$67,($A85+0))-1),""),IF(COUNTIFS(Einstellungen!$A$23:$A$34,"&lt;="&amp;($A85+0),Einstellungen!$B$23:$B$34,"&gt;="&amp;($A85+0))&gt;0,"Ferien",IF(COUNTIFS(Einstellungen!$A$38:$A$43,"&lt;="&amp;($A85+0),Einstellungen!$B$38:$B$43,"&gt;="&amp;($A85+0))&gt;0,"Sperre",IF(COUNTIF(Einstellungen!$A$47:$A$50,($A85+0))&gt;0,"Nachschr.","")))))</f>
        <v/>
      </c>
      <c r="D85" s="44">
        <f>IF($A85="","",IF(COUNTIF($A$8:$A$67,($A85+1))&gt;0,IF(INDEX($C$8:$C$67,MATCH(($A85+1),$A$8:$A$67,0))="","?",INDEX($C$8:$C$67,MATCH(($A85+1),$A$8:$A$67,0)))&amp;IF(COUNTIF($A$8:$A$67,($A85+1))&gt;1," +"&amp;(COUNTIF($A$8:$A$67,($A85+1))-1),""),IF(COUNTIFS(Einstellungen!$A$23:$A$34,"&lt;="&amp;($A85+1),Einstellungen!$B$23:$B$34,"&gt;="&amp;($A85+1))&gt;0,"Ferien",IF(COUNTIFS(Einstellungen!$A$38:$A$43,"&lt;="&amp;($A85+1),Einstellungen!$B$38:$B$43,"&gt;="&amp;($A85+1))&gt;0,"Sperre",IF(COUNTIF(Einstellungen!$A$47:$A$50,($A85+1))&gt;0,"Nachschr.","")))))</f>
        <v/>
      </c>
      <c r="E85" s="44">
        <f>IF($A85="","",IF(COUNTIF($A$8:$A$67,($A85+2))&gt;0,IF(INDEX($C$8:$C$67,MATCH(($A85+2),$A$8:$A$67,0))="","?",INDEX($C$8:$C$67,MATCH(($A85+2),$A$8:$A$67,0)))&amp;IF(COUNTIF($A$8:$A$67,($A85+2))&gt;1," +"&amp;(COUNTIF($A$8:$A$67,($A85+2))-1),""),IF(COUNTIFS(Einstellungen!$A$23:$A$34,"&lt;="&amp;($A85+2),Einstellungen!$B$23:$B$34,"&gt;="&amp;($A85+2))&gt;0,"Ferien",IF(COUNTIFS(Einstellungen!$A$38:$A$43,"&lt;="&amp;($A85+2),Einstellungen!$B$38:$B$43,"&gt;="&amp;($A85+2))&gt;0,"Sperre",IF(COUNTIF(Einstellungen!$A$47:$A$50,($A85+2))&gt;0,"Nachschr.","")))))</f>
        <v/>
      </c>
      <c r="F85" s="44">
        <f>IF($A85="","",IF(COUNTIF($A$8:$A$67,($A85+3))&gt;0,IF(INDEX($C$8:$C$67,MATCH(($A85+3),$A$8:$A$67,0))="","?",INDEX($C$8:$C$67,MATCH(($A85+3),$A$8:$A$67,0)))&amp;IF(COUNTIF($A$8:$A$67,($A85+3))&gt;1," +"&amp;(COUNTIF($A$8:$A$67,($A85+3))-1),""),IF(COUNTIFS(Einstellungen!$A$23:$A$34,"&lt;="&amp;($A85+3),Einstellungen!$B$23:$B$34,"&gt;="&amp;($A85+3))&gt;0,"Ferien",IF(COUNTIFS(Einstellungen!$A$38:$A$43,"&lt;="&amp;($A85+3),Einstellungen!$B$38:$B$43,"&gt;="&amp;($A85+3))&gt;0,"Sperre",IF(COUNTIF(Einstellungen!$A$47:$A$50,($A85+3))&gt;0,"Nachschr.","")))))</f>
        <v/>
      </c>
      <c r="G85" s="44">
        <f>IF($A85="","",IF(COUNTIF($A$8:$A$67,($A85+4))&gt;0,IF(INDEX($C$8:$C$67,MATCH(($A85+4),$A$8:$A$67,0))="","?",INDEX($C$8:$C$67,MATCH(($A85+4),$A$8:$A$67,0)))&amp;IF(COUNTIF($A$8:$A$67,($A85+4))&gt;1," +"&amp;(COUNTIF($A$8:$A$67,($A85+4))-1),""),IF(COUNTIFS(Einstellungen!$A$23:$A$34,"&lt;="&amp;($A85+4),Einstellungen!$B$23:$B$34,"&gt;="&amp;($A85+4))&gt;0,"Ferien",IF(COUNTIFS(Einstellungen!$A$38:$A$43,"&lt;="&amp;($A85+4),Einstellungen!$B$38:$B$43,"&gt;="&amp;($A85+4))&gt;0,"Sperre",IF(COUNTIF(Einstellungen!$A$47:$A$50,($A85+4))&gt;0,"Nachschr.","")))))</f>
        <v/>
      </c>
      <c r="H85" s="44">
        <f>IF($A85="","",IF(COUNTIF($A$8:$A$67,($A85+5))&gt;0,IF(INDEX($C$8:$C$67,MATCH(($A85+5),$A$8:$A$67,0))="","?",INDEX($C$8:$C$67,MATCH(($A85+5),$A$8:$A$67,0)))&amp;IF(COUNTIF($A$8:$A$67,($A85+5))&gt;1," +"&amp;(COUNTIF($A$8:$A$67,($A85+5))-1),""),IF(COUNTIFS(Einstellungen!$A$23:$A$34,"&lt;="&amp;($A85+5),Einstellungen!$B$23:$B$34,"&gt;="&amp;($A85+5))&gt;0,"Ferien",IF(COUNTIFS(Einstellungen!$A$38:$A$43,"&lt;="&amp;($A85+5),Einstellungen!$B$38:$B$43,"&gt;="&amp;($A85+5))&gt;0,"Sperre",IF(COUNTIF(Einstellungen!$A$47:$A$50,($A85+5))&gt;0,"Nachschr.","")))))</f>
        <v/>
      </c>
      <c r="I85" s="32">
        <f>IF(A85="","",COUNTIFS($I$8:$I$67,A85,$D$8:$D$67,"Klassenarbeit"))</f>
        <v/>
      </c>
      <c r="J85" s="32">
        <f>IF(A85="","",IF(A85&lt;=Einstellungen!$C$6,1,2))</f>
        <v/>
      </c>
    </row>
    <row r="86">
      <c r="A86" s="40">
        <f>IF(A85="","",IF(A85+7&gt;Einstellungen!$C$7,"",A85+7))</f>
        <v/>
      </c>
      <c r="B86" s="32">
        <f>IF(A86="","",WEEKNUM(A86,21))</f>
        <v/>
      </c>
      <c r="C86" s="44">
        <f>IF($A86="","",IF(COUNTIF($A$8:$A$67,($A86+0))&gt;0,IF(INDEX($C$8:$C$67,MATCH(($A86+0),$A$8:$A$67,0))="","?",INDEX($C$8:$C$67,MATCH(($A86+0),$A$8:$A$67,0)))&amp;IF(COUNTIF($A$8:$A$67,($A86+0))&gt;1," +"&amp;(COUNTIF($A$8:$A$67,($A86+0))-1),""),IF(COUNTIFS(Einstellungen!$A$23:$A$34,"&lt;="&amp;($A86+0),Einstellungen!$B$23:$B$34,"&gt;="&amp;($A86+0))&gt;0,"Ferien",IF(COUNTIFS(Einstellungen!$A$38:$A$43,"&lt;="&amp;($A86+0),Einstellungen!$B$38:$B$43,"&gt;="&amp;($A86+0))&gt;0,"Sperre",IF(COUNTIF(Einstellungen!$A$47:$A$50,($A86+0))&gt;0,"Nachschr.","")))))</f>
        <v/>
      </c>
      <c r="D86" s="44">
        <f>IF($A86="","",IF(COUNTIF($A$8:$A$67,($A86+1))&gt;0,IF(INDEX($C$8:$C$67,MATCH(($A86+1),$A$8:$A$67,0))="","?",INDEX($C$8:$C$67,MATCH(($A86+1),$A$8:$A$67,0)))&amp;IF(COUNTIF($A$8:$A$67,($A86+1))&gt;1," +"&amp;(COUNTIF($A$8:$A$67,($A86+1))-1),""),IF(COUNTIFS(Einstellungen!$A$23:$A$34,"&lt;="&amp;($A86+1),Einstellungen!$B$23:$B$34,"&gt;="&amp;($A86+1))&gt;0,"Ferien",IF(COUNTIFS(Einstellungen!$A$38:$A$43,"&lt;="&amp;($A86+1),Einstellungen!$B$38:$B$43,"&gt;="&amp;($A86+1))&gt;0,"Sperre",IF(COUNTIF(Einstellungen!$A$47:$A$50,($A86+1))&gt;0,"Nachschr.","")))))</f>
        <v/>
      </c>
      <c r="E86" s="44">
        <f>IF($A86="","",IF(COUNTIF($A$8:$A$67,($A86+2))&gt;0,IF(INDEX($C$8:$C$67,MATCH(($A86+2),$A$8:$A$67,0))="","?",INDEX($C$8:$C$67,MATCH(($A86+2),$A$8:$A$67,0)))&amp;IF(COUNTIF($A$8:$A$67,($A86+2))&gt;1," +"&amp;(COUNTIF($A$8:$A$67,($A86+2))-1),""),IF(COUNTIFS(Einstellungen!$A$23:$A$34,"&lt;="&amp;($A86+2),Einstellungen!$B$23:$B$34,"&gt;="&amp;($A86+2))&gt;0,"Ferien",IF(COUNTIFS(Einstellungen!$A$38:$A$43,"&lt;="&amp;($A86+2),Einstellungen!$B$38:$B$43,"&gt;="&amp;($A86+2))&gt;0,"Sperre",IF(COUNTIF(Einstellungen!$A$47:$A$50,($A86+2))&gt;0,"Nachschr.","")))))</f>
        <v/>
      </c>
      <c r="F86" s="44">
        <f>IF($A86="","",IF(COUNTIF($A$8:$A$67,($A86+3))&gt;0,IF(INDEX($C$8:$C$67,MATCH(($A86+3),$A$8:$A$67,0))="","?",INDEX($C$8:$C$67,MATCH(($A86+3),$A$8:$A$67,0)))&amp;IF(COUNTIF($A$8:$A$67,($A86+3))&gt;1," +"&amp;(COUNTIF($A$8:$A$67,($A86+3))-1),""),IF(COUNTIFS(Einstellungen!$A$23:$A$34,"&lt;="&amp;($A86+3),Einstellungen!$B$23:$B$34,"&gt;="&amp;($A86+3))&gt;0,"Ferien",IF(COUNTIFS(Einstellungen!$A$38:$A$43,"&lt;="&amp;($A86+3),Einstellungen!$B$38:$B$43,"&gt;="&amp;($A86+3))&gt;0,"Sperre",IF(COUNTIF(Einstellungen!$A$47:$A$50,($A86+3))&gt;0,"Nachschr.","")))))</f>
        <v/>
      </c>
      <c r="G86" s="44">
        <f>IF($A86="","",IF(COUNTIF($A$8:$A$67,($A86+4))&gt;0,IF(INDEX($C$8:$C$67,MATCH(($A86+4),$A$8:$A$67,0))="","?",INDEX($C$8:$C$67,MATCH(($A86+4),$A$8:$A$67,0)))&amp;IF(COUNTIF($A$8:$A$67,($A86+4))&gt;1," +"&amp;(COUNTIF($A$8:$A$67,($A86+4))-1),""),IF(COUNTIFS(Einstellungen!$A$23:$A$34,"&lt;="&amp;($A86+4),Einstellungen!$B$23:$B$34,"&gt;="&amp;($A86+4))&gt;0,"Ferien",IF(COUNTIFS(Einstellungen!$A$38:$A$43,"&lt;="&amp;($A86+4),Einstellungen!$B$38:$B$43,"&gt;="&amp;($A86+4))&gt;0,"Sperre",IF(COUNTIF(Einstellungen!$A$47:$A$50,($A86+4))&gt;0,"Nachschr.","")))))</f>
        <v/>
      </c>
      <c r="H86" s="44">
        <f>IF($A86="","",IF(COUNTIF($A$8:$A$67,($A86+5))&gt;0,IF(INDEX($C$8:$C$67,MATCH(($A86+5),$A$8:$A$67,0))="","?",INDEX($C$8:$C$67,MATCH(($A86+5),$A$8:$A$67,0)))&amp;IF(COUNTIF($A$8:$A$67,($A86+5))&gt;1," +"&amp;(COUNTIF($A$8:$A$67,($A86+5))-1),""),IF(COUNTIFS(Einstellungen!$A$23:$A$34,"&lt;="&amp;($A86+5),Einstellungen!$B$23:$B$34,"&gt;="&amp;($A86+5))&gt;0,"Ferien",IF(COUNTIFS(Einstellungen!$A$38:$A$43,"&lt;="&amp;($A86+5),Einstellungen!$B$38:$B$43,"&gt;="&amp;($A86+5))&gt;0,"Sperre",IF(COUNTIF(Einstellungen!$A$47:$A$50,($A86+5))&gt;0,"Nachschr.","")))))</f>
        <v/>
      </c>
      <c r="I86" s="32">
        <f>IF(A86="","",COUNTIFS($I$8:$I$67,A86,$D$8:$D$67,"Klassenarbeit"))</f>
        <v/>
      </c>
      <c r="J86" s="32">
        <f>IF(A86="","",IF(A86&lt;=Einstellungen!$C$6,1,2))</f>
        <v/>
      </c>
    </row>
    <row r="87">
      <c r="A87" s="40">
        <f>IF(A86="","",IF(A86+7&gt;Einstellungen!$C$7,"",A86+7))</f>
        <v/>
      </c>
      <c r="B87" s="32">
        <f>IF(A87="","",WEEKNUM(A87,21))</f>
        <v/>
      </c>
      <c r="C87" s="44">
        <f>IF($A87="","",IF(COUNTIF($A$8:$A$67,($A87+0))&gt;0,IF(INDEX($C$8:$C$67,MATCH(($A87+0),$A$8:$A$67,0))="","?",INDEX($C$8:$C$67,MATCH(($A87+0),$A$8:$A$67,0)))&amp;IF(COUNTIF($A$8:$A$67,($A87+0))&gt;1," +"&amp;(COUNTIF($A$8:$A$67,($A87+0))-1),""),IF(COUNTIFS(Einstellungen!$A$23:$A$34,"&lt;="&amp;($A87+0),Einstellungen!$B$23:$B$34,"&gt;="&amp;($A87+0))&gt;0,"Ferien",IF(COUNTIFS(Einstellungen!$A$38:$A$43,"&lt;="&amp;($A87+0),Einstellungen!$B$38:$B$43,"&gt;="&amp;($A87+0))&gt;0,"Sperre",IF(COUNTIF(Einstellungen!$A$47:$A$50,($A87+0))&gt;0,"Nachschr.","")))))</f>
        <v/>
      </c>
      <c r="D87" s="44">
        <f>IF($A87="","",IF(COUNTIF($A$8:$A$67,($A87+1))&gt;0,IF(INDEX($C$8:$C$67,MATCH(($A87+1),$A$8:$A$67,0))="","?",INDEX($C$8:$C$67,MATCH(($A87+1),$A$8:$A$67,0)))&amp;IF(COUNTIF($A$8:$A$67,($A87+1))&gt;1," +"&amp;(COUNTIF($A$8:$A$67,($A87+1))-1),""),IF(COUNTIFS(Einstellungen!$A$23:$A$34,"&lt;="&amp;($A87+1),Einstellungen!$B$23:$B$34,"&gt;="&amp;($A87+1))&gt;0,"Ferien",IF(COUNTIFS(Einstellungen!$A$38:$A$43,"&lt;="&amp;($A87+1),Einstellungen!$B$38:$B$43,"&gt;="&amp;($A87+1))&gt;0,"Sperre",IF(COUNTIF(Einstellungen!$A$47:$A$50,($A87+1))&gt;0,"Nachschr.","")))))</f>
        <v/>
      </c>
      <c r="E87" s="44">
        <f>IF($A87="","",IF(COUNTIF($A$8:$A$67,($A87+2))&gt;0,IF(INDEX($C$8:$C$67,MATCH(($A87+2),$A$8:$A$67,0))="","?",INDEX($C$8:$C$67,MATCH(($A87+2),$A$8:$A$67,0)))&amp;IF(COUNTIF($A$8:$A$67,($A87+2))&gt;1," +"&amp;(COUNTIF($A$8:$A$67,($A87+2))-1),""),IF(COUNTIFS(Einstellungen!$A$23:$A$34,"&lt;="&amp;($A87+2),Einstellungen!$B$23:$B$34,"&gt;="&amp;($A87+2))&gt;0,"Ferien",IF(COUNTIFS(Einstellungen!$A$38:$A$43,"&lt;="&amp;($A87+2),Einstellungen!$B$38:$B$43,"&gt;="&amp;($A87+2))&gt;0,"Sperre",IF(COUNTIF(Einstellungen!$A$47:$A$50,($A87+2))&gt;0,"Nachschr.","")))))</f>
        <v/>
      </c>
      <c r="F87" s="44">
        <f>IF($A87="","",IF(COUNTIF($A$8:$A$67,($A87+3))&gt;0,IF(INDEX($C$8:$C$67,MATCH(($A87+3),$A$8:$A$67,0))="","?",INDEX($C$8:$C$67,MATCH(($A87+3),$A$8:$A$67,0)))&amp;IF(COUNTIF($A$8:$A$67,($A87+3))&gt;1," +"&amp;(COUNTIF($A$8:$A$67,($A87+3))-1),""),IF(COUNTIFS(Einstellungen!$A$23:$A$34,"&lt;="&amp;($A87+3),Einstellungen!$B$23:$B$34,"&gt;="&amp;($A87+3))&gt;0,"Ferien",IF(COUNTIFS(Einstellungen!$A$38:$A$43,"&lt;="&amp;($A87+3),Einstellungen!$B$38:$B$43,"&gt;="&amp;($A87+3))&gt;0,"Sperre",IF(COUNTIF(Einstellungen!$A$47:$A$50,($A87+3))&gt;0,"Nachschr.","")))))</f>
        <v/>
      </c>
      <c r="G87" s="44">
        <f>IF($A87="","",IF(COUNTIF($A$8:$A$67,($A87+4))&gt;0,IF(INDEX($C$8:$C$67,MATCH(($A87+4),$A$8:$A$67,0))="","?",INDEX($C$8:$C$67,MATCH(($A87+4),$A$8:$A$67,0)))&amp;IF(COUNTIF($A$8:$A$67,($A87+4))&gt;1," +"&amp;(COUNTIF($A$8:$A$67,($A87+4))-1),""),IF(COUNTIFS(Einstellungen!$A$23:$A$34,"&lt;="&amp;($A87+4),Einstellungen!$B$23:$B$34,"&gt;="&amp;($A87+4))&gt;0,"Ferien",IF(COUNTIFS(Einstellungen!$A$38:$A$43,"&lt;="&amp;($A87+4),Einstellungen!$B$38:$B$43,"&gt;="&amp;($A87+4))&gt;0,"Sperre",IF(COUNTIF(Einstellungen!$A$47:$A$50,($A87+4))&gt;0,"Nachschr.","")))))</f>
        <v/>
      </c>
      <c r="H87" s="44">
        <f>IF($A87="","",IF(COUNTIF($A$8:$A$67,($A87+5))&gt;0,IF(INDEX($C$8:$C$67,MATCH(($A87+5),$A$8:$A$67,0))="","?",INDEX($C$8:$C$67,MATCH(($A87+5),$A$8:$A$67,0)))&amp;IF(COUNTIF($A$8:$A$67,($A87+5))&gt;1," +"&amp;(COUNTIF($A$8:$A$67,($A87+5))-1),""),IF(COUNTIFS(Einstellungen!$A$23:$A$34,"&lt;="&amp;($A87+5),Einstellungen!$B$23:$B$34,"&gt;="&amp;($A87+5))&gt;0,"Ferien",IF(COUNTIFS(Einstellungen!$A$38:$A$43,"&lt;="&amp;($A87+5),Einstellungen!$B$38:$B$43,"&gt;="&amp;($A87+5))&gt;0,"Sperre",IF(COUNTIF(Einstellungen!$A$47:$A$50,($A87+5))&gt;0,"Nachschr.","")))))</f>
        <v/>
      </c>
      <c r="I87" s="32">
        <f>IF(A87="","",COUNTIFS($I$8:$I$67,A87,$D$8:$D$67,"Klassenarbeit"))</f>
        <v/>
      </c>
      <c r="J87" s="32">
        <f>IF(A87="","",IF(A87&lt;=Einstellungen!$C$6,1,2))</f>
        <v/>
      </c>
    </row>
    <row r="88">
      <c r="A88" s="40">
        <f>IF(A87="","",IF(A87+7&gt;Einstellungen!$C$7,"",A87+7))</f>
        <v/>
      </c>
      <c r="B88" s="32">
        <f>IF(A88="","",WEEKNUM(A88,21))</f>
        <v/>
      </c>
      <c r="C88" s="44">
        <f>IF($A88="","",IF(COUNTIF($A$8:$A$67,($A88+0))&gt;0,IF(INDEX($C$8:$C$67,MATCH(($A88+0),$A$8:$A$67,0))="","?",INDEX($C$8:$C$67,MATCH(($A88+0),$A$8:$A$67,0)))&amp;IF(COUNTIF($A$8:$A$67,($A88+0))&gt;1," +"&amp;(COUNTIF($A$8:$A$67,($A88+0))-1),""),IF(COUNTIFS(Einstellungen!$A$23:$A$34,"&lt;="&amp;($A88+0),Einstellungen!$B$23:$B$34,"&gt;="&amp;($A88+0))&gt;0,"Ferien",IF(COUNTIFS(Einstellungen!$A$38:$A$43,"&lt;="&amp;($A88+0),Einstellungen!$B$38:$B$43,"&gt;="&amp;($A88+0))&gt;0,"Sperre",IF(COUNTIF(Einstellungen!$A$47:$A$50,($A88+0))&gt;0,"Nachschr.","")))))</f>
        <v/>
      </c>
      <c r="D88" s="44">
        <f>IF($A88="","",IF(COUNTIF($A$8:$A$67,($A88+1))&gt;0,IF(INDEX($C$8:$C$67,MATCH(($A88+1),$A$8:$A$67,0))="","?",INDEX($C$8:$C$67,MATCH(($A88+1),$A$8:$A$67,0)))&amp;IF(COUNTIF($A$8:$A$67,($A88+1))&gt;1," +"&amp;(COUNTIF($A$8:$A$67,($A88+1))-1),""),IF(COUNTIFS(Einstellungen!$A$23:$A$34,"&lt;="&amp;($A88+1),Einstellungen!$B$23:$B$34,"&gt;="&amp;($A88+1))&gt;0,"Ferien",IF(COUNTIFS(Einstellungen!$A$38:$A$43,"&lt;="&amp;($A88+1),Einstellungen!$B$38:$B$43,"&gt;="&amp;($A88+1))&gt;0,"Sperre",IF(COUNTIF(Einstellungen!$A$47:$A$50,($A88+1))&gt;0,"Nachschr.","")))))</f>
        <v/>
      </c>
      <c r="E88" s="44">
        <f>IF($A88="","",IF(COUNTIF($A$8:$A$67,($A88+2))&gt;0,IF(INDEX($C$8:$C$67,MATCH(($A88+2),$A$8:$A$67,0))="","?",INDEX($C$8:$C$67,MATCH(($A88+2),$A$8:$A$67,0)))&amp;IF(COUNTIF($A$8:$A$67,($A88+2))&gt;1," +"&amp;(COUNTIF($A$8:$A$67,($A88+2))-1),""),IF(COUNTIFS(Einstellungen!$A$23:$A$34,"&lt;="&amp;($A88+2),Einstellungen!$B$23:$B$34,"&gt;="&amp;($A88+2))&gt;0,"Ferien",IF(COUNTIFS(Einstellungen!$A$38:$A$43,"&lt;="&amp;($A88+2),Einstellungen!$B$38:$B$43,"&gt;="&amp;($A88+2))&gt;0,"Sperre",IF(COUNTIF(Einstellungen!$A$47:$A$50,($A88+2))&gt;0,"Nachschr.","")))))</f>
        <v/>
      </c>
      <c r="F88" s="44">
        <f>IF($A88="","",IF(COUNTIF($A$8:$A$67,($A88+3))&gt;0,IF(INDEX($C$8:$C$67,MATCH(($A88+3),$A$8:$A$67,0))="","?",INDEX($C$8:$C$67,MATCH(($A88+3),$A$8:$A$67,0)))&amp;IF(COUNTIF($A$8:$A$67,($A88+3))&gt;1," +"&amp;(COUNTIF($A$8:$A$67,($A88+3))-1),""),IF(COUNTIFS(Einstellungen!$A$23:$A$34,"&lt;="&amp;($A88+3),Einstellungen!$B$23:$B$34,"&gt;="&amp;($A88+3))&gt;0,"Ferien",IF(COUNTIFS(Einstellungen!$A$38:$A$43,"&lt;="&amp;($A88+3),Einstellungen!$B$38:$B$43,"&gt;="&amp;($A88+3))&gt;0,"Sperre",IF(COUNTIF(Einstellungen!$A$47:$A$50,($A88+3))&gt;0,"Nachschr.","")))))</f>
        <v/>
      </c>
      <c r="G88" s="44">
        <f>IF($A88="","",IF(COUNTIF($A$8:$A$67,($A88+4))&gt;0,IF(INDEX($C$8:$C$67,MATCH(($A88+4),$A$8:$A$67,0))="","?",INDEX($C$8:$C$67,MATCH(($A88+4),$A$8:$A$67,0)))&amp;IF(COUNTIF($A$8:$A$67,($A88+4))&gt;1," +"&amp;(COUNTIF($A$8:$A$67,($A88+4))-1),""),IF(COUNTIFS(Einstellungen!$A$23:$A$34,"&lt;="&amp;($A88+4),Einstellungen!$B$23:$B$34,"&gt;="&amp;($A88+4))&gt;0,"Ferien",IF(COUNTIFS(Einstellungen!$A$38:$A$43,"&lt;="&amp;($A88+4),Einstellungen!$B$38:$B$43,"&gt;="&amp;($A88+4))&gt;0,"Sperre",IF(COUNTIF(Einstellungen!$A$47:$A$50,($A88+4))&gt;0,"Nachschr.","")))))</f>
        <v/>
      </c>
      <c r="H88" s="44">
        <f>IF($A88="","",IF(COUNTIF($A$8:$A$67,($A88+5))&gt;0,IF(INDEX($C$8:$C$67,MATCH(($A88+5),$A$8:$A$67,0))="","?",INDEX($C$8:$C$67,MATCH(($A88+5),$A$8:$A$67,0)))&amp;IF(COUNTIF($A$8:$A$67,($A88+5))&gt;1," +"&amp;(COUNTIF($A$8:$A$67,($A88+5))-1),""),IF(COUNTIFS(Einstellungen!$A$23:$A$34,"&lt;="&amp;($A88+5),Einstellungen!$B$23:$B$34,"&gt;="&amp;($A88+5))&gt;0,"Ferien",IF(COUNTIFS(Einstellungen!$A$38:$A$43,"&lt;="&amp;($A88+5),Einstellungen!$B$38:$B$43,"&gt;="&amp;($A88+5))&gt;0,"Sperre",IF(COUNTIF(Einstellungen!$A$47:$A$50,($A88+5))&gt;0,"Nachschr.","")))))</f>
        <v/>
      </c>
      <c r="I88" s="32">
        <f>IF(A88="","",COUNTIFS($I$8:$I$67,A88,$D$8:$D$67,"Klassenarbeit"))</f>
        <v/>
      </c>
      <c r="J88" s="32">
        <f>IF(A88="","",IF(A88&lt;=Einstellungen!$C$6,1,2))</f>
        <v/>
      </c>
    </row>
    <row r="89">
      <c r="A89" s="40">
        <f>IF(A88="","",IF(A88+7&gt;Einstellungen!$C$7,"",A88+7))</f>
        <v/>
      </c>
      <c r="B89" s="32">
        <f>IF(A89="","",WEEKNUM(A89,21))</f>
        <v/>
      </c>
      <c r="C89" s="44">
        <f>IF($A89="","",IF(COUNTIF($A$8:$A$67,($A89+0))&gt;0,IF(INDEX($C$8:$C$67,MATCH(($A89+0),$A$8:$A$67,0))="","?",INDEX($C$8:$C$67,MATCH(($A89+0),$A$8:$A$67,0)))&amp;IF(COUNTIF($A$8:$A$67,($A89+0))&gt;1," +"&amp;(COUNTIF($A$8:$A$67,($A89+0))-1),""),IF(COUNTIFS(Einstellungen!$A$23:$A$34,"&lt;="&amp;($A89+0),Einstellungen!$B$23:$B$34,"&gt;="&amp;($A89+0))&gt;0,"Ferien",IF(COUNTIFS(Einstellungen!$A$38:$A$43,"&lt;="&amp;($A89+0),Einstellungen!$B$38:$B$43,"&gt;="&amp;($A89+0))&gt;0,"Sperre",IF(COUNTIF(Einstellungen!$A$47:$A$50,($A89+0))&gt;0,"Nachschr.","")))))</f>
        <v/>
      </c>
      <c r="D89" s="44">
        <f>IF($A89="","",IF(COUNTIF($A$8:$A$67,($A89+1))&gt;0,IF(INDEX($C$8:$C$67,MATCH(($A89+1),$A$8:$A$67,0))="","?",INDEX($C$8:$C$67,MATCH(($A89+1),$A$8:$A$67,0)))&amp;IF(COUNTIF($A$8:$A$67,($A89+1))&gt;1," +"&amp;(COUNTIF($A$8:$A$67,($A89+1))-1),""),IF(COUNTIFS(Einstellungen!$A$23:$A$34,"&lt;="&amp;($A89+1),Einstellungen!$B$23:$B$34,"&gt;="&amp;($A89+1))&gt;0,"Ferien",IF(COUNTIFS(Einstellungen!$A$38:$A$43,"&lt;="&amp;($A89+1),Einstellungen!$B$38:$B$43,"&gt;="&amp;($A89+1))&gt;0,"Sperre",IF(COUNTIF(Einstellungen!$A$47:$A$50,($A89+1))&gt;0,"Nachschr.","")))))</f>
        <v/>
      </c>
      <c r="E89" s="44">
        <f>IF($A89="","",IF(COUNTIF($A$8:$A$67,($A89+2))&gt;0,IF(INDEX($C$8:$C$67,MATCH(($A89+2),$A$8:$A$67,0))="","?",INDEX($C$8:$C$67,MATCH(($A89+2),$A$8:$A$67,0)))&amp;IF(COUNTIF($A$8:$A$67,($A89+2))&gt;1," +"&amp;(COUNTIF($A$8:$A$67,($A89+2))-1),""),IF(COUNTIFS(Einstellungen!$A$23:$A$34,"&lt;="&amp;($A89+2),Einstellungen!$B$23:$B$34,"&gt;="&amp;($A89+2))&gt;0,"Ferien",IF(COUNTIFS(Einstellungen!$A$38:$A$43,"&lt;="&amp;($A89+2),Einstellungen!$B$38:$B$43,"&gt;="&amp;($A89+2))&gt;0,"Sperre",IF(COUNTIF(Einstellungen!$A$47:$A$50,($A89+2))&gt;0,"Nachschr.","")))))</f>
        <v/>
      </c>
      <c r="F89" s="44">
        <f>IF($A89="","",IF(COUNTIF($A$8:$A$67,($A89+3))&gt;0,IF(INDEX($C$8:$C$67,MATCH(($A89+3),$A$8:$A$67,0))="","?",INDEX($C$8:$C$67,MATCH(($A89+3),$A$8:$A$67,0)))&amp;IF(COUNTIF($A$8:$A$67,($A89+3))&gt;1," +"&amp;(COUNTIF($A$8:$A$67,($A89+3))-1),""),IF(COUNTIFS(Einstellungen!$A$23:$A$34,"&lt;="&amp;($A89+3),Einstellungen!$B$23:$B$34,"&gt;="&amp;($A89+3))&gt;0,"Ferien",IF(COUNTIFS(Einstellungen!$A$38:$A$43,"&lt;="&amp;($A89+3),Einstellungen!$B$38:$B$43,"&gt;="&amp;($A89+3))&gt;0,"Sperre",IF(COUNTIF(Einstellungen!$A$47:$A$50,($A89+3))&gt;0,"Nachschr.","")))))</f>
        <v/>
      </c>
      <c r="G89" s="44">
        <f>IF($A89="","",IF(COUNTIF($A$8:$A$67,($A89+4))&gt;0,IF(INDEX($C$8:$C$67,MATCH(($A89+4),$A$8:$A$67,0))="","?",INDEX($C$8:$C$67,MATCH(($A89+4),$A$8:$A$67,0)))&amp;IF(COUNTIF($A$8:$A$67,($A89+4))&gt;1," +"&amp;(COUNTIF($A$8:$A$67,($A89+4))-1),""),IF(COUNTIFS(Einstellungen!$A$23:$A$34,"&lt;="&amp;($A89+4),Einstellungen!$B$23:$B$34,"&gt;="&amp;($A89+4))&gt;0,"Ferien",IF(COUNTIFS(Einstellungen!$A$38:$A$43,"&lt;="&amp;($A89+4),Einstellungen!$B$38:$B$43,"&gt;="&amp;($A89+4))&gt;0,"Sperre",IF(COUNTIF(Einstellungen!$A$47:$A$50,($A89+4))&gt;0,"Nachschr.","")))))</f>
        <v/>
      </c>
      <c r="H89" s="44">
        <f>IF($A89="","",IF(COUNTIF($A$8:$A$67,($A89+5))&gt;0,IF(INDEX($C$8:$C$67,MATCH(($A89+5),$A$8:$A$67,0))="","?",INDEX($C$8:$C$67,MATCH(($A89+5),$A$8:$A$67,0)))&amp;IF(COUNTIF($A$8:$A$67,($A89+5))&gt;1," +"&amp;(COUNTIF($A$8:$A$67,($A89+5))-1),""),IF(COUNTIFS(Einstellungen!$A$23:$A$34,"&lt;="&amp;($A89+5),Einstellungen!$B$23:$B$34,"&gt;="&amp;($A89+5))&gt;0,"Ferien",IF(COUNTIFS(Einstellungen!$A$38:$A$43,"&lt;="&amp;($A89+5),Einstellungen!$B$38:$B$43,"&gt;="&amp;($A89+5))&gt;0,"Sperre",IF(COUNTIF(Einstellungen!$A$47:$A$50,($A89+5))&gt;0,"Nachschr.","")))))</f>
        <v/>
      </c>
      <c r="I89" s="32">
        <f>IF(A89="","",COUNTIFS($I$8:$I$67,A89,$D$8:$D$67,"Klassenarbeit"))</f>
        <v/>
      </c>
      <c r="J89" s="32">
        <f>IF(A89="","",IF(A89&lt;=Einstellungen!$C$6,1,2))</f>
        <v/>
      </c>
    </row>
    <row r="90">
      <c r="A90" s="40">
        <f>IF(A89="","",IF(A89+7&gt;Einstellungen!$C$7,"",A89+7))</f>
        <v/>
      </c>
      <c r="B90" s="32">
        <f>IF(A90="","",WEEKNUM(A90,21))</f>
        <v/>
      </c>
      <c r="C90" s="44">
        <f>IF($A90="","",IF(COUNTIF($A$8:$A$67,($A90+0))&gt;0,IF(INDEX($C$8:$C$67,MATCH(($A90+0),$A$8:$A$67,0))="","?",INDEX($C$8:$C$67,MATCH(($A90+0),$A$8:$A$67,0)))&amp;IF(COUNTIF($A$8:$A$67,($A90+0))&gt;1," +"&amp;(COUNTIF($A$8:$A$67,($A90+0))-1),""),IF(COUNTIFS(Einstellungen!$A$23:$A$34,"&lt;="&amp;($A90+0),Einstellungen!$B$23:$B$34,"&gt;="&amp;($A90+0))&gt;0,"Ferien",IF(COUNTIFS(Einstellungen!$A$38:$A$43,"&lt;="&amp;($A90+0),Einstellungen!$B$38:$B$43,"&gt;="&amp;($A90+0))&gt;0,"Sperre",IF(COUNTIF(Einstellungen!$A$47:$A$50,($A90+0))&gt;0,"Nachschr.","")))))</f>
        <v/>
      </c>
      <c r="D90" s="44">
        <f>IF($A90="","",IF(COUNTIF($A$8:$A$67,($A90+1))&gt;0,IF(INDEX($C$8:$C$67,MATCH(($A90+1),$A$8:$A$67,0))="","?",INDEX($C$8:$C$67,MATCH(($A90+1),$A$8:$A$67,0)))&amp;IF(COUNTIF($A$8:$A$67,($A90+1))&gt;1," +"&amp;(COUNTIF($A$8:$A$67,($A90+1))-1),""),IF(COUNTIFS(Einstellungen!$A$23:$A$34,"&lt;="&amp;($A90+1),Einstellungen!$B$23:$B$34,"&gt;="&amp;($A90+1))&gt;0,"Ferien",IF(COUNTIFS(Einstellungen!$A$38:$A$43,"&lt;="&amp;($A90+1),Einstellungen!$B$38:$B$43,"&gt;="&amp;($A90+1))&gt;0,"Sperre",IF(COUNTIF(Einstellungen!$A$47:$A$50,($A90+1))&gt;0,"Nachschr.","")))))</f>
        <v/>
      </c>
      <c r="E90" s="44">
        <f>IF($A90="","",IF(COUNTIF($A$8:$A$67,($A90+2))&gt;0,IF(INDEX($C$8:$C$67,MATCH(($A90+2),$A$8:$A$67,0))="","?",INDEX($C$8:$C$67,MATCH(($A90+2),$A$8:$A$67,0)))&amp;IF(COUNTIF($A$8:$A$67,($A90+2))&gt;1," +"&amp;(COUNTIF($A$8:$A$67,($A90+2))-1),""),IF(COUNTIFS(Einstellungen!$A$23:$A$34,"&lt;="&amp;($A90+2),Einstellungen!$B$23:$B$34,"&gt;="&amp;($A90+2))&gt;0,"Ferien",IF(COUNTIFS(Einstellungen!$A$38:$A$43,"&lt;="&amp;($A90+2),Einstellungen!$B$38:$B$43,"&gt;="&amp;($A90+2))&gt;0,"Sperre",IF(COUNTIF(Einstellungen!$A$47:$A$50,($A90+2))&gt;0,"Nachschr.","")))))</f>
        <v/>
      </c>
      <c r="F90" s="44">
        <f>IF($A90="","",IF(COUNTIF($A$8:$A$67,($A90+3))&gt;0,IF(INDEX($C$8:$C$67,MATCH(($A90+3),$A$8:$A$67,0))="","?",INDEX($C$8:$C$67,MATCH(($A90+3),$A$8:$A$67,0)))&amp;IF(COUNTIF($A$8:$A$67,($A90+3))&gt;1," +"&amp;(COUNTIF($A$8:$A$67,($A90+3))-1),""),IF(COUNTIFS(Einstellungen!$A$23:$A$34,"&lt;="&amp;($A90+3),Einstellungen!$B$23:$B$34,"&gt;="&amp;($A90+3))&gt;0,"Ferien",IF(COUNTIFS(Einstellungen!$A$38:$A$43,"&lt;="&amp;($A90+3),Einstellungen!$B$38:$B$43,"&gt;="&amp;($A90+3))&gt;0,"Sperre",IF(COUNTIF(Einstellungen!$A$47:$A$50,($A90+3))&gt;0,"Nachschr.","")))))</f>
        <v/>
      </c>
      <c r="G90" s="44">
        <f>IF($A90="","",IF(COUNTIF($A$8:$A$67,($A90+4))&gt;0,IF(INDEX($C$8:$C$67,MATCH(($A90+4),$A$8:$A$67,0))="","?",INDEX($C$8:$C$67,MATCH(($A90+4),$A$8:$A$67,0)))&amp;IF(COUNTIF($A$8:$A$67,($A90+4))&gt;1," +"&amp;(COUNTIF($A$8:$A$67,($A90+4))-1),""),IF(COUNTIFS(Einstellungen!$A$23:$A$34,"&lt;="&amp;($A90+4),Einstellungen!$B$23:$B$34,"&gt;="&amp;($A90+4))&gt;0,"Ferien",IF(COUNTIFS(Einstellungen!$A$38:$A$43,"&lt;="&amp;($A90+4),Einstellungen!$B$38:$B$43,"&gt;="&amp;($A90+4))&gt;0,"Sperre",IF(COUNTIF(Einstellungen!$A$47:$A$50,($A90+4))&gt;0,"Nachschr.","")))))</f>
        <v/>
      </c>
      <c r="H90" s="44">
        <f>IF($A90="","",IF(COUNTIF($A$8:$A$67,($A90+5))&gt;0,IF(INDEX($C$8:$C$67,MATCH(($A90+5),$A$8:$A$67,0))="","?",INDEX($C$8:$C$67,MATCH(($A90+5),$A$8:$A$67,0)))&amp;IF(COUNTIF($A$8:$A$67,($A90+5))&gt;1," +"&amp;(COUNTIF($A$8:$A$67,($A90+5))-1),""),IF(COUNTIFS(Einstellungen!$A$23:$A$34,"&lt;="&amp;($A90+5),Einstellungen!$B$23:$B$34,"&gt;="&amp;($A90+5))&gt;0,"Ferien",IF(COUNTIFS(Einstellungen!$A$38:$A$43,"&lt;="&amp;($A90+5),Einstellungen!$B$38:$B$43,"&gt;="&amp;($A90+5))&gt;0,"Sperre",IF(COUNTIF(Einstellungen!$A$47:$A$50,($A90+5))&gt;0,"Nachschr.","")))))</f>
        <v/>
      </c>
      <c r="I90" s="32">
        <f>IF(A90="","",COUNTIFS($I$8:$I$67,A90,$D$8:$D$67,"Klassenarbeit"))</f>
        <v/>
      </c>
      <c r="J90" s="32">
        <f>IF(A90="","",IF(A90&lt;=Einstellungen!$C$6,1,2))</f>
        <v/>
      </c>
    </row>
    <row r="91">
      <c r="A91" s="40">
        <f>IF(A90="","",IF(A90+7&gt;Einstellungen!$C$7,"",A90+7))</f>
        <v/>
      </c>
      <c r="B91" s="32">
        <f>IF(A91="","",WEEKNUM(A91,21))</f>
        <v/>
      </c>
      <c r="C91" s="44">
        <f>IF($A91="","",IF(COUNTIF($A$8:$A$67,($A91+0))&gt;0,IF(INDEX($C$8:$C$67,MATCH(($A91+0),$A$8:$A$67,0))="","?",INDEX($C$8:$C$67,MATCH(($A91+0),$A$8:$A$67,0)))&amp;IF(COUNTIF($A$8:$A$67,($A91+0))&gt;1," +"&amp;(COUNTIF($A$8:$A$67,($A91+0))-1),""),IF(COUNTIFS(Einstellungen!$A$23:$A$34,"&lt;="&amp;($A91+0),Einstellungen!$B$23:$B$34,"&gt;="&amp;($A91+0))&gt;0,"Ferien",IF(COUNTIFS(Einstellungen!$A$38:$A$43,"&lt;="&amp;($A91+0),Einstellungen!$B$38:$B$43,"&gt;="&amp;($A91+0))&gt;0,"Sperre",IF(COUNTIF(Einstellungen!$A$47:$A$50,($A91+0))&gt;0,"Nachschr.","")))))</f>
        <v/>
      </c>
      <c r="D91" s="44">
        <f>IF($A91="","",IF(COUNTIF($A$8:$A$67,($A91+1))&gt;0,IF(INDEX($C$8:$C$67,MATCH(($A91+1),$A$8:$A$67,0))="","?",INDEX($C$8:$C$67,MATCH(($A91+1),$A$8:$A$67,0)))&amp;IF(COUNTIF($A$8:$A$67,($A91+1))&gt;1," +"&amp;(COUNTIF($A$8:$A$67,($A91+1))-1),""),IF(COUNTIFS(Einstellungen!$A$23:$A$34,"&lt;="&amp;($A91+1),Einstellungen!$B$23:$B$34,"&gt;="&amp;($A91+1))&gt;0,"Ferien",IF(COUNTIFS(Einstellungen!$A$38:$A$43,"&lt;="&amp;($A91+1),Einstellungen!$B$38:$B$43,"&gt;="&amp;($A91+1))&gt;0,"Sperre",IF(COUNTIF(Einstellungen!$A$47:$A$50,($A91+1))&gt;0,"Nachschr.","")))))</f>
        <v/>
      </c>
      <c r="E91" s="44">
        <f>IF($A91="","",IF(COUNTIF($A$8:$A$67,($A91+2))&gt;0,IF(INDEX($C$8:$C$67,MATCH(($A91+2),$A$8:$A$67,0))="","?",INDEX($C$8:$C$67,MATCH(($A91+2),$A$8:$A$67,0)))&amp;IF(COUNTIF($A$8:$A$67,($A91+2))&gt;1," +"&amp;(COUNTIF($A$8:$A$67,($A91+2))-1),""),IF(COUNTIFS(Einstellungen!$A$23:$A$34,"&lt;="&amp;($A91+2),Einstellungen!$B$23:$B$34,"&gt;="&amp;($A91+2))&gt;0,"Ferien",IF(COUNTIFS(Einstellungen!$A$38:$A$43,"&lt;="&amp;($A91+2),Einstellungen!$B$38:$B$43,"&gt;="&amp;($A91+2))&gt;0,"Sperre",IF(COUNTIF(Einstellungen!$A$47:$A$50,($A91+2))&gt;0,"Nachschr.","")))))</f>
        <v/>
      </c>
      <c r="F91" s="44">
        <f>IF($A91="","",IF(COUNTIF($A$8:$A$67,($A91+3))&gt;0,IF(INDEX($C$8:$C$67,MATCH(($A91+3),$A$8:$A$67,0))="","?",INDEX($C$8:$C$67,MATCH(($A91+3),$A$8:$A$67,0)))&amp;IF(COUNTIF($A$8:$A$67,($A91+3))&gt;1," +"&amp;(COUNTIF($A$8:$A$67,($A91+3))-1),""),IF(COUNTIFS(Einstellungen!$A$23:$A$34,"&lt;="&amp;($A91+3),Einstellungen!$B$23:$B$34,"&gt;="&amp;($A91+3))&gt;0,"Ferien",IF(COUNTIFS(Einstellungen!$A$38:$A$43,"&lt;="&amp;($A91+3),Einstellungen!$B$38:$B$43,"&gt;="&amp;($A91+3))&gt;0,"Sperre",IF(COUNTIF(Einstellungen!$A$47:$A$50,($A91+3))&gt;0,"Nachschr.","")))))</f>
        <v/>
      </c>
      <c r="G91" s="44">
        <f>IF($A91="","",IF(COUNTIF($A$8:$A$67,($A91+4))&gt;0,IF(INDEX($C$8:$C$67,MATCH(($A91+4),$A$8:$A$67,0))="","?",INDEX($C$8:$C$67,MATCH(($A91+4),$A$8:$A$67,0)))&amp;IF(COUNTIF($A$8:$A$67,($A91+4))&gt;1," +"&amp;(COUNTIF($A$8:$A$67,($A91+4))-1),""),IF(COUNTIFS(Einstellungen!$A$23:$A$34,"&lt;="&amp;($A91+4),Einstellungen!$B$23:$B$34,"&gt;="&amp;($A91+4))&gt;0,"Ferien",IF(COUNTIFS(Einstellungen!$A$38:$A$43,"&lt;="&amp;($A91+4),Einstellungen!$B$38:$B$43,"&gt;="&amp;($A91+4))&gt;0,"Sperre",IF(COUNTIF(Einstellungen!$A$47:$A$50,($A91+4))&gt;0,"Nachschr.","")))))</f>
        <v/>
      </c>
      <c r="H91" s="44">
        <f>IF($A91="","",IF(COUNTIF($A$8:$A$67,($A91+5))&gt;0,IF(INDEX($C$8:$C$67,MATCH(($A91+5),$A$8:$A$67,0))="","?",INDEX($C$8:$C$67,MATCH(($A91+5),$A$8:$A$67,0)))&amp;IF(COUNTIF($A$8:$A$67,($A91+5))&gt;1," +"&amp;(COUNTIF($A$8:$A$67,($A91+5))-1),""),IF(COUNTIFS(Einstellungen!$A$23:$A$34,"&lt;="&amp;($A91+5),Einstellungen!$B$23:$B$34,"&gt;="&amp;($A91+5))&gt;0,"Ferien",IF(COUNTIFS(Einstellungen!$A$38:$A$43,"&lt;="&amp;($A91+5),Einstellungen!$B$38:$B$43,"&gt;="&amp;($A91+5))&gt;0,"Sperre",IF(COUNTIF(Einstellungen!$A$47:$A$50,($A91+5))&gt;0,"Nachschr.","")))))</f>
        <v/>
      </c>
      <c r="I91" s="32">
        <f>IF(A91="","",COUNTIFS($I$8:$I$67,A91,$D$8:$D$67,"Klassenarbeit"))</f>
        <v/>
      </c>
      <c r="J91" s="32">
        <f>IF(A91="","",IF(A91&lt;=Einstellungen!$C$6,1,2))</f>
        <v/>
      </c>
    </row>
    <row r="92">
      <c r="A92" s="40">
        <f>IF(A91="","",IF(A91+7&gt;Einstellungen!$C$7,"",A91+7))</f>
        <v/>
      </c>
      <c r="B92" s="32">
        <f>IF(A92="","",WEEKNUM(A92,21))</f>
        <v/>
      </c>
      <c r="C92" s="44">
        <f>IF($A92="","",IF(COUNTIF($A$8:$A$67,($A92+0))&gt;0,IF(INDEX($C$8:$C$67,MATCH(($A92+0),$A$8:$A$67,0))="","?",INDEX($C$8:$C$67,MATCH(($A92+0),$A$8:$A$67,0)))&amp;IF(COUNTIF($A$8:$A$67,($A92+0))&gt;1," +"&amp;(COUNTIF($A$8:$A$67,($A92+0))-1),""),IF(COUNTIFS(Einstellungen!$A$23:$A$34,"&lt;="&amp;($A92+0),Einstellungen!$B$23:$B$34,"&gt;="&amp;($A92+0))&gt;0,"Ferien",IF(COUNTIFS(Einstellungen!$A$38:$A$43,"&lt;="&amp;($A92+0),Einstellungen!$B$38:$B$43,"&gt;="&amp;($A92+0))&gt;0,"Sperre",IF(COUNTIF(Einstellungen!$A$47:$A$50,($A92+0))&gt;0,"Nachschr.","")))))</f>
        <v/>
      </c>
      <c r="D92" s="44">
        <f>IF($A92="","",IF(COUNTIF($A$8:$A$67,($A92+1))&gt;0,IF(INDEX($C$8:$C$67,MATCH(($A92+1),$A$8:$A$67,0))="","?",INDEX($C$8:$C$67,MATCH(($A92+1),$A$8:$A$67,0)))&amp;IF(COUNTIF($A$8:$A$67,($A92+1))&gt;1," +"&amp;(COUNTIF($A$8:$A$67,($A92+1))-1),""),IF(COUNTIFS(Einstellungen!$A$23:$A$34,"&lt;="&amp;($A92+1),Einstellungen!$B$23:$B$34,"&gt;="&amp;($A92+1))&gt;0,"Ferien",IF(COUNTIFS(Einstellungen!$A$38:$A$43,"&lt;="&amp;($A92+1),Einstellungen!$B$38:$B$43,"&gt;="&amp;($A92+1))&gt;0,"Sperre",IF(COUNTIF(Einstellungen!$A$47:$A$50,($A92+1))&gt;0,"Nachschr.","")))))</f>
        <v/>
      </c>
      <c r="E92" s="44">
        <f>IF($A92="","",IF(COUNTIF($A$8:$A$67,($A92+2))&gt;0,IF(INDEX($C$8:$C$67,MATCH(($A92+2),$A$8:$A$67,0))="","?",INDEX($C$8:$C$67,MATCH(($A92+2),$A$8:$A$67,0)))&amp;IF(COUNTIF($A$8:$A$67,($A92+2))&gt;1," +"&amp;(COUNTIF($A$8:$A$67,($A92+2))-1),""),IF(COUNTIFS(Einstellungen!$A$23:$A$34,"&lt;="&amp;($A92+2),Einstellungen!$B$23:$B$34,"&gt;="&amp;($A92+2))&gt;0,"Ferien",IF(COUNTIFS(Einstellungen!$A$38:$A$43,"&lt;="&amp;($A92+2),Einstellungen!$B$38:$B$43,"&gt;="&amp;($A92+2))&gt;0,"Sperre",IF(COUNTIF(Einstellungen!$A$47:$A$50,($A92+2))&gt;0,"Nachschr.","")))))</f>
        <v/>
      </c>
      <c r="F92" s="44">
        <f>IF($A92="","",IF(COUNTIF($A$8:$A$67,($A92+3))&gt;0,IF(INDEX($C$8:$C$67,MATCH(($A92+3),$A$8:$A$67,0))="","?",INDEX($C$8:$C$67,MATCH(($A92+3),$A$8:$A$67,0)))&amp;IF(COUNTIF($A$8:$A$67,($A92+3))&gt;1," +"&amp;(COUNTIF($A$8:$A$67,($A92+3))-1),""),IF(COUNTIFS(Einstellungen!$A$23:$A$34,"&lt;="&amp;($A92+3),Einstellungen!$B$23:$B$34,"&gt;="&amp;($A92+3))&gt;0,"Ferien",IF(COUNTIFS(Einstellungen!$A$38:$A$43,"&lt;="&amp;($A92+3),Einstellungen!$B$38:$B$43,"&gt;="&amp;($A92+3))&gt;0,"Sperre",IF(COUNTIF(Einstellungen!$A$47:$A$50,($A92+3))&gt;0,"Nachschr.","")))))</f>
        <v/>
      </c>
      <c r="G92" s="44">
        <f>IF($A92="","",IF(COUNTIF($A$8:$A$67,($A92+4))&gt;0,IF(INDEX($C$8:$C$67,MATCH(($A92+4),$A$8:$A$67,0))="","?",INDEX($C$8:$C$67,MATCH(($A92+4),$A$8:$A$67,0)))&amp;IF(COUNTIF($A$8:$A$67,($A92+4))&gt;1," +"&amp;(COUNTIF($A$8:$A$67,($A92+4))-1),""),IF(COUNTIFS(Einstellungen!$A$23:$A$34,"&lt;="&amp;($A92+4),Einstellungen!$B$23:$B$34,"&gt;="&amp;($A92+4))&gt;0,"Ferien",IF(COUNTIFS(Einstellungen!$A$38:$A$43,"&lt;="&amp;($A92+4),Einstellungen!$B$38:$B$43,"&gt;="&amp;($A92+4))&gt;0,"Sperre",IF(COUNTIF(Einstellungen!$A$47:$A$50,($A92+4))&gt;0,"Nachschr.","")))))</f>
        <v/>
      </c>
      <c r="H92" s="44">
        <f>IF($A92="","",IF(COUNTIF($A$8:$A$67,($A92+5))&gt;0,IF(INDEX($C$8:$C$67,MATCH(($A92+5),$A$8:$A$67,0))="","?",INDEX($C$8:$C$67,MATCH(($A92+5),$A$8:$A$67,0)))&amp;IF(COUNTIF($A$8:$A$67,($A92+5))&gt;1," +"&amp;(COUNTIF($A$8:$A$67,($A92+5))-1),""),IF(COUNTIFS(Einstellungen!$A$23:$A$34,"&lt;="&amp;($A92+5),Einstellungen!$B$23:$B$34,"&gt;="&amp;($A92+5))&gt;0,"Ferien",IF(COUNTIFS(Einstellungen!$A$38:$A$43,"&lt;="&amp;($A92+5),Einstellungen!$B$38:$B$43,"&gt;="&amp;($A92+5))&gt;0,"Sperre",IF(COUNTIF(Einstellungen!$A$47:$A$50,($A92+5))&gt;0,"Nachschr.","")))))</f>
        <v/>
      </c>
      <c r="I92" s="32">
        <f>IF(A92="","",COUNTIFS($I$8:$I$67,A92,$D$8:$D$67,"Klassenarbeit"))</f>
        <v/>
      </c>
      <c r="J92" s="32">
        <f>IF(A92="","",IF(A92&lt;=Einstellungen!$C$6,1,2))</f>
        <v/>
      </c>
    </row>
    <row r="93">
      <c r="A93" s="40">
        <f>IF(A92="","",IF(A92+7&gt;Einstellungen!$C$7,"",A92+7))</f>
        <v/>
      </c>
      <c r="B93" s="32">
        <f>IF(A93="","",WEEKNUM(A93,21))</f>
        <v/>
      </c>
      <c r="C93" s="44">
        <f>IF($A93="","",IF(COUNTIF($A$8:$A$67,($A93+0))&gt;0,IF(INDEX($C$8:$C$67,MATCH(($A93+0),$A$8:$A$67,0))="","?",INDEX($C$8:$C$67,MATCH(($A93+0),$A$8:$A$67,0)))&amp;IF(COUNTIF($A$8:$A$67,($A93+0))&gt;1," +"&amp;(COUNTIF($A$8:$A$67,($A93+0))-1),""),IF(COUNTIFS(Einstellungen!$A$23:$A$34,"&lt;="&amp;($A93+0),Einstellungen!$B$23:$B$34,"&gt;="&amp;($A93+0))&gt;0,"Ferien",IF(COUNTIFS(Einstellungen!$A$38:$A$43,"&lt;="&amp;($A93+0),Einstellungen!$B$38:$B$43,"&gt;="&amp;($A93+0))&gt;0,"Sperre",IF(COUNTIF(Einstellungen!$A$47:$A$50,($A93+0))&gt;0,"Nachschr.","")))))</f>
        <v/>
      </c>
      <c r="D93" s="44">
        <f>IF($A93="","",IF(COUNTIF($A$8:$A$67,($A93+1))&gt;0,IF(INDEX($C$8:$C$67,MATCH(($A93+1),$A$8:$A$67,0))="","?",INDEX($C$8:$C$67,MATCH(($A93+1),$A$8:$A$67,0)))&amp;IF(COUNTIF($A$8:$A$67,($A93+1))&gt;1," +"&amp;(COUNTIF($A$8:$A$67,($A93+1))-1),""),IF(COUNTIFS(Einstellungen!$A$23:$A$34,"&lt;="&amp;($A93+1),Einstellungen!$B$23:$B$34,"&gt;="&amp;($A93+1))&gt;0,"Ferien",IF(COUNTIFS(Einstellungen!$A$38:$A$43,"&lt;="&amp;($A93+1),Einstellungen!$B$38:$B$43,"&gt;="&amp;($A93+1))&gt;0,"Sperre",IF(COUNTIF(Einstellungen!$A$47:$A$50,($A93+1))&gt;0,"Nachschr.","")))))</f>
        <v/>
      </c>
      <c r="E93" s="44">
        <f>IF($A93="","",IF(COUNTIF($A$8:$A$67,($A93+2))&gt;0,IF(INDEX($C$8:$C$67,MATCH(($A93+2),$A$8:$A$67,0))="","?",INDEX($C$8:$C$67,MATCH(($A93+2),$A$8:$A$67,0)))&amp;IF(COUNTIF($A$8:$A$67,($A93+2))&gt;1," +"&amp;(COUNTIF($A$8:$A$67,($A93+2))-1),""),IF(COUNTIFS(Einstellungen!$A$23:$A$34,"&lt;="&amp;($A93+2),Einstellungen!$B$23:$B$34,"&gt;="&amp;($A93+2))&gt;0,"Ferien",IF(COUNTIFS(Einstellungen!$A$38:$A$43,"&lt;="&amp;($A93+2),Einstellungen!$B$38:$B$43,"&gt;="&amp;($A93+2))&gt;0,"Sperre",IF(COUNTIF(Einstellungen!$A$47:$A$50,($A93+2))&gt;0,"Nachschr.","")))))</f>
        <v/>
      </c>
      <c r="F93" s="44">
        <f>IF($A93="","",IF(COUNTIF($A$8:$A$67,($A93+3))&gt;0,IF(INDEX($C$8:$C$67,MATCH(($A93+3),$A$8:$A$67,0))="","?",INDEX($C$8:$C$67,MATCH(($A93+3),$A$8:$A$67,0)))&amp;IF(COUNTIF($A$8:$A$67,($A93+3))&gt;1," +"&amp;(COUNTIF($A$8:$A$67,($A93+3))-1),""),IF(COUNTIFS(Einstellungen!$A$23:$A$34,"&lt;="&amp;($A93+3),Einstellungen!$B$23:$B$34,"&gt;="&amp;($A93+3))&gt;0,"Ferien",IF(COUNTIFS(Einstellungen!$A$38:$A$43,"&lt;="&amp;($A93+3),Einstellungen!$B$38:$B$43,"&gt;="&amp;($A93+3))&gt;0,"Sperre",IF(COUNTIF(Einstellungen!$A$47:$A$50,($A93+3))&gt;0,"Nachschr.","")))))</f>
        <v/>
      </c>
      <c r="G93" s="44">
        <f>IF($A93="","",IF(COUNTIF($A$8:$A$67,($A93+4))&gt;0,IF(INDEX($C$8:$C$67,MATCH(($A93+4),$A$8:$A$67,0))="","?",INDEX($C$8:$C$67,MATCH(($A93+4),$A$8:$A$67,0)))&amp;IF(COUNTIF($A$8:$A$67,($A93+4))&gt;1," +"&amp;(COUNTIF($A$8:$A$67,($A93+4))-1),""),IF(COUNTIFS(Einstellungen!$A$23:$A$34,"&lt;="&amp;($A93+4),Einstellungen!$B$23:$B$34,"&gt;="&amp;($A93+4))&gt;0,"Ferien",IF(COUNTIFS(Einstellungen!$A$38:$A$43,"&lt;="&amp;($A93+4),Einstellungen!$B$38:$B$43,"&gt;="&amp;($A93+4))&gt;0,"Sperre",IF(COUNTIF(Einstellungen!$A$47:$A$50,($A93+4))&gt;0,"Nachschr.","")))))</f>
        <v/>
      </c>
      <c r="H93" s="44">
        <f>IF($A93="","",IF(COUNTIF($A$8:$A$67,($A93+5))&gt;0,IF(INDEX($C$8:$C$67,MATCH(($A93+5),$A$8:$A$67,0))="","?",INDEX($C$8:$C$67,MATCH(($A93+5),$A$8:$A$67,0)))&amp;IF(COUNTIF($A$8:$A$67,($A93+5))&gt;1," +"&amp;(COUNTIF($A$8:$A$67,($A93+5))-1),""),IF(COUNTIFS(Einstellungen!$A$23:$A$34,"&lt;="&amp;($A93+5),Einstellungen!$B$23:$B$34,"&gt;="&amp;($A93+5))&gt;0,"Ferien",IF(COUNTIFS(Einstellungen!$A$38:$A$43,"&lt;="&amp;($A93+5),Einstellungen!$B$38:$B$43,"&gt;="&amp;($A93+5))&gt;0,"Sperre",IF(COUNTIF(Einstellungen!$A$47:$A$50,($A93+5))&gt;0,"Nachschr.","")))))</f>
        <v/>
      </c>
      <c r="I93" s="32">
        <f>IF(A93="","",COUNTIFS($I$8:$I$67,A93,$D$8:$D$67,"Klassenarbeit"))</f>
        <v/>
      </c>
      <c r="J93" s="32">
        <f>IF(A93="","",IF(A93&lt;=Einstellungen!$C$6,1,2))</f>
        <v/>
      </c>
    </row>
    <row r="94">
      <c r="A94" s="40">
        <f>IF(A93="","",IF(A93+7&gt;Einstellungen!$C$7,"",A93+7))</f>
        <v/>
      </c>
      <c r="B94" s="32">
        <f>IF(A94="","",WEEKNUM(A94,21))</f>
        <v/>
      </c>
      <c r="C94" s="44">
        <f>IF($A94="","",IF(COUNTIF($A$8:$A$67,($A94+0))&gt;0,IF(INDEX($C$8:$C$67,MATCH(($A94+0),$A$8:$A$67,0))="","?",INDEX($C$8:$C$67,MATCH(($A94+0),$A$8:$A$67,0)))&amp;IF(COUNTIF($A$8:$A$67,($A94+0))&gt;1," +"&amp;(COUNTIF($A$8:$A$67,($A94+0))-1),""),IF(COUNTIFS(Einstellungen!$A$23:$A$34,"&lt;="&amp;($A94+0),Einstellungen!$B$23:$B$34,"&gt;="&amp;($A94+0))&gt;0,"Ferien",IF(COUNTIFS(Einstellungen!$A$38:$A$43,"&lt;="&amp;($A94+0),Einstellungen!$B$38:$B$43,"&gt;="&amp;($A94+0))&gt;0,"Sperre",IF(COUNTIF(Einstellungen!$A$47:$A$50,($A94+0))&gt;0,"Nachschr.","")))))</f>
        <v/>
      </c>
      <c r="D94" s="44">
        <f>IF($A94="","",IF(COUNTIF($A$8:$A$67,($A94+1))&gt;0,IF(INDEX($C$8:$C$67,MATCH(($A94+1),$A$8:$A$67,0))="","?",INDEX($C$8:$C$67,MATCH(($A94+1),$A$8:$A$67,0)))&amp;IF(COUNTIF($A$8:$A$67,($A94+1))&gt;1," +"&amp;(COUNTIF($A$8:$A$67,($A94+1))-1),""),IF(COUNTIFS(Einstellungen!$A$23:$A$34,"&lt;="&amp;($A94+1),Einstellungen!$B$23:$B$34,"&gt;="&amp;($A94+1))&gt;0,"Ferien",IF(COUNTIFS(Einstellungen!$A$38:$A$43,"&lt;="&amp;($A94+1),Einstellungen!$B$38:$B$43,"&gt;="&amp;($A94+1))&gt;0,"Sperre",IF(COUNTIF(Einstellungen!$A$47:$A$50,($A94+1))&gt;0,"Nachschr.","")))))</f>
        <v/>
      </c>
      <c r="E94" s="44">
        <f>IF($A94="","",IF(COUNTIF($A$8:$A$67,($A94+2))&gt;0,IF(INDEX($C$8:$C$67,MATCH(($A94+2),$A$8:$A$67,0))="","?",INDEX($C$8:$C$67,MATCH(($A94+2),$A$8:$A$67,0)))&amp;IF(COUNTIF($A$8:$A$67,($A94+2))&gt;1," +"&amp;(COUNTIF($A$8:$A$67,($A94+2))-1),""),IF(COUNTIFS(Einstellungen!$A$23:$A$34,"&lt;="&amp;($A94+2),Einstellungen!$B$23:$B$34,"&gt;="&amp;($A94+2))&gt;0,"Ferien",IF(COUNTIFS(Einstellungen!$A$38:$A$43,"&lt;="&amp;($A94+2),Einstellungen!$B$38:$B$43,"&gt;="&amp;($A94+2))&gt;0,"Sperre",IF(COUNTIF(Einstellungen!$A$47:$A$50,($A94+2))&gt;0,"Nachschr.","")))))</f>
        <v/>
      </c>
      <c r="F94" s="44">
        <f>IF($A94="","",IF(COUNTIF($A$8:$A$67,($A94+3))&gt;0,IF(INDEX($C$8:$C$67,MATCH(($A94+3),$A$8:$A$67,0))="","?",INDEX($C$8:$C$67,MATCH(($A94+3),$A$8:$A$67,0)))&amp;IF(COUNTIF($A$8:$A$67,($A94+3))&gt;1," +"&amp;(COUNTIF($A$8:$A$67,($A94+3))-1),""),IF(COUNTIFS(Einstellungen!$A$23:$A$34,"&lt;="&amp;($A94+3),Einstellungen!$B$23:$B$34,"&gt;="&amp;($A94+3))&gt;0,"Ferien",IF(COUNTIFS(Einstellungen!$A$38:$A$43,"&lt;="&amp;($A94+3),Einstellungen!$B$38:$B$43,"&gt;="&amp;($A94+3))&gt;0,"Sperre",IF(COUNTIF(Einstellungen!$A$47:$A$50,($A94+3))&gt;0,"Nachschr.","")))))</f>
        <v/>
      </c>
      <c r="G94" s="44">
        <f>IF($A94="","",IF(COUNTIF($A$8:$A$67,($A94+4))&gt;0,IF(INDEX($C$8:$C$67,MATCH(($A94+4),$A$8:$A$67,0))="","?",INDEX($C$8:$C$67,MATCH(($A94+4),$A$8:$A$67,0)))&amp;IF(COUNTIF($A$8:$A$67,($A94+4))&gt;1," +"&amp;(COUNTIF($A$8:$A$67,($A94+4))-1),""),IF(COUNTIFS(Einstellungen!$A$23:$A$34,"&lt;="&amp;($A94+4),Einstellungen!$B$23:$B$34,"&gt;="&amp;($A94+4))&gt;0,"Ferien",IF(COUNTIFS(Einstellungen!$A$38:$A$43,"&lt;="&amp;($A94+4),Einstellungen!$B$38:$B$43,"&gt;="&amp;($A94+4))&gt;0,"Sperre",IF(COUNTIF(Einstellungen!$A$47:$A$50,($A94+4))&gt;0,"Nachschr.","")))))</f>
        <v/>
      </c>
      <c r="H94" s="44">
        <f>IF($A94="","",IF(COUNTIF($A$8:$A$67,($A94+5))&gt;0,IF(INDEX($C$8:$C$67,MATCH(($A94+5),$A$8:$A$67,0))="","?",INDEX($C$8:$C$67,MATCH(($A94+5),$A$8:$A$67,0)))&amp;IF(COUNTIF($A$8:$A$67,($A94+5))&gt;1," +"&amp;(COUNTIF($A$8:$A$67,($A94+5))-1),""),IF(COUNTIFS(Einstellungen!$A$23:$A$34,"&lt;="&amp;($A94+5),Einstellungen!$B$23:$B$34,"&gt;="&amp;($A94+5))&gt;0,"Ferien",IF(COUNTIFS(Einstellungen!$A$38:$A$43,"&lt;="&amp;($A94+5),Einstellungen!$B$38:$B$43,"&gt;="&amp;($A94+5))&gt;0,"Sperre",IF(COUNTIF(Einstellungen!$A$47:$A$50,($A94+5))&gt;0,"Nachschr.","")))))</f>
        <v/>
      </c>
      <c r="I94" s="32">
        <f>IF(A94="","",COUNTIFS($I$8:$I$67,A94,$D$8:$D$67,"Klassenarbeit"))</f>
        <v/>
      </c>
      <c r="J94" s="32">
        <f>IF(A94="","",IF(A94&lt;=Einstellungen!$C$6,1,2))</f>
        <v/>
      </c>
    </row>
    <row r="95">
      <c r="A95" s="40">
        <f>IF(A94="","",IF(A94+7&gt;Einstellungen!$C$7,"",A94+7))</f>
        <v/>
      </c>
      <c r="B95" s="32">
        <f>IF(A95="","",WEEKNUM(A95,21))</f>
        <v/>
      </c>
      <c r="C95" s="44">
        <f>IF($A95="","",IF(COUNTIF($A$8:$A$67,($A95+0))&gt;0,IF(INDEX($C$8:$C$67,MATCH(($A95+0),$A$8:$A$67,0))="","?",INDEX($C$8:$C$67,MATCH(($A95+0),$A$8:$A$67,0)))&amp;IF(COUNTIF($A$8:$A$67,($A95+0))&gt;1," +"&amp;(COUNTIF($A$8:$A$67,($A95+0))-1),""),IF(COUNTIFS(Einstellungen!$A$23:$A$34,"&lt;="&amp;($A95+0),Einstellungen!$B$23:$B$34,"&gt;="&amp;($A95+0))&gt;0,"Ferien",IF(COUNTIFS(Einstellungen!$A$38:$A$43,"&lt;="&amp;($A95+0),Einstellungen!$B$38:$B$43,"&gt;="&amp;($A95+0))&gt;0,"Sperre",IF(COUNTIF(Einstellungen!$A$47:$A$50,($A95+0))&gt;0,"Nachschr.","")))))</f>
        <v/>
      </c>
      <c r="D95" s="44">
        <f>IF($A95="","",IF(COUNTIF($A$8:$A$67,($A95+1))&gt;0,IF(INDEX($C$8:$C$67,MATCH(($A95+1),$A$8:$A$67,0))="","?",INDEX($C$8:$C$67,MATCH(($A95+1),$A$8:$A$67,0)))&amp;IF(COUNTIF($A$8:$A$67,($A95+1))&gt;1," +"&amp;(COUNTIF($A$8:$A$67,($A95+1))-1),""),IF(COUNTIFS(Einstellungen!$A$23:$A$34,"&lt;="&amp;($A95+1),Einstellungen!$B$23:$B$34,"&gt;="&amp;($A95+1))&gt;0,"Ferien",IF(COUNTIFS(Einstellungen!$A$38:$A$43,"&lt;="&amp;($A95+1),Einstellungen!$B$38:$B$43,"&gt;="&amp;($A95+1))&gt;0,"Sperre",IF(COUNTIF(Einstellungen!$A$47:$A$50,($A95+1))&gt;0,"Nachschr.","")))))</f>
        <v/>
      </c>
      <c r="E95" s="44">
        <f>IF($A95="","",IF(COUNTIF($A$8:$A$67,($A95+2))&gt;0,IF(INDEX($C$8:$C$67,MATCH(($A95+2),$A$8:$A$67,0))="","?",INDEX($C$8:$C$67,MATCH(($A95+2),$A$8:$A$67,0)))&amp;IF(COUNTIF($A$8:$A$67,($A95+2))&gt;1," +"&amp;(COUNTIF($A$8:$A$67,($A95+2))-1),""),IF(COUNTIFS(Einstellungen!$A$23:$A$34,"&lt;="&amp;($A95+2),Einstellungen!$B$23:$B$34,"&gt;="&amp;($A95+2))&gt;0,"Ferien",IF(COUNTIFS(Einstellungen!$A$38:$A$43,"&lt;="&amp;($A95+2),Einstellungen!$B$38:$B$43,"&gt;="&amp;($A95+2))&gt;0,"Sperre",IF(COUNTIF(Einstellungen!$A$47:$A$50,($A95+2))&gt;0,"Nachschr.","")))))</f>
        <v/>
      </c>
      <c r="F95" s="44">
        <f>IF($A95="","",IF(COUNTIF($A$8:$A$67,($A95+3))&gt;0,IF(INDEX($C$8:$C$67,MATCH(($A95+3),$A$8:$A$67,0))="","?",INDEX($C$8:$C$67,MATCH(($A95+3),$A$8:$A$67,0)))&amp;IF(COUNTIF($A$8:$A$67,($A95+3))&gt;1," +"&amp;(COUNTIF($A$8:$A$67,($A95+3))-1),""),IF(COUNTIFS(Einstellungen!$A$23:$A$34,"&lt;="&amp;($A95+3),Einstellungen!$B$23:$B$34,"&gt;="&amp;($A95+3))&gt;0,"Ferien",IF(COUNTIFS(Einstellungen!$A$38:$A$43,"&lt;="&amp;($A95+3),Einstellungen!$B$38:$B$43,"&gt;="&amp;($A95+3))&gt;0,"Sperre",IF(COUNTIF(Einstellungen!$A$47:$A$50,($A95+3))&gt;0,"Nachschr.","")))))</f>
        <v/>
      </c>
      <c r="G95" s="44">
        <f>IF($A95="","",IF(COUNTIF($A$8:$A$67,($A95+4))&gt;0,IF(INDEX($C$8:$C$67,MATCH(($A95+4),$A$8:$A$67,0))="","?",INDEX($C$8:$C$67,MATCH(($A95+4),$A$8:$A$67,0)))&amp;IF(COUNTIF($A$8:$A$67,($A95+4))&gt;1," +"&amp;(COUNTIF($A$8:$A$67,($A95+4))-1),""),IF(COUNTIFS(Einstellungen!$A$23:$A$34,"&lt;="&amp;($A95+4),Einstellungen!$B$23:$B$34,"&gt;="&amp;($A95+4))&gt;0,"Ferien",IF(COUNTIFS(Einstellungen!$A$38:$A$43,"&lt;="&amp;($A95+4),Einstellungen!$B$38:$B$43,"&gt;="&amp;($A95+4))&gt;0,"Sperre",IF(COUNTIF(Einstellungen!$A$47:$A$50,($A95+4))&gt;0,"Nachschr.","")))))</f>
        <v/>
      </c>
      <c r="H95" s="44">
        <f>IF($A95="","",IF(COUNTIF($A$8:$A$67,($A95+5))&gt;0,IF(INDEX($C$8:$C$67,MATCH(($A95+5),$A$8:$A$67,0))="","?",INDEX($C$8:$C$67,MATCH(($A95+5),$A$8:$A$67,0)))&amp;IF(COUNTIF($A$8:$A$67,($A95+5))&gt;1," +"&amp;(COUNTIF($A$8:$A$67,($A95+5))-1),""),IF(COUNTIFS(Einstellungen!$A$23:$A$34,"&lt;="&amp;($A95+5),Einstellungen!$B$23:$B$34,"&gt;="&amp;($A95+5))&gt;0,"Ferien",IF(COUNTIFS(Einstellungen!$A$38:$A$43,"&lt;="&amp;($A95+5),Einstellungen!$B$38:$B$43,"&gt;="&amp;($A95+5))&gt;0,"Sperre",IF(COUNTIF(Einstellungen!$A$47:$A$50,($A95+5))&gt;0,"Nachschr.","")))))</f>
        <v/>
      </c>
      <c r="I95" s="32">
        <f>IF(A95="","",COUNTIFS($I$8:$I$67,A95,$D$8:$D$67,"Klassenarbeit"))</f>
        <v/>
      </c>
      <c r="J95" s="32">
        <f>IF(A95="","",IF(A95&lt;=Einstellungen!$C$6,1,2))</f>
        <v/>
      </c>
    </row>
    <row r="96">
      <c r="A96" s="40">
        <f>IF(A95="","",IF(A95+7&gt;Einstellungen!$C$7,"",A95+7))</f>
        <v/>
      </c>
      <c r="B96" s="32">
        <f>IF(A96="","",WEEKNUM(A96,21))</f>
        <v/>
      </c>
      <c r="C96" s="44">
        <f>IF($A96="","",IF(COUNTIF($A$8:$A$67,($A96+0))&gt;0,IF(INDEX($C$8:$C$67,MATCH(($A96+0),$A$8:$A$67,0))="","?",INDEX($C$8:$C$67,MATCH(($A96+0),$A$8:$A$67,0)))&amp;IF(COUNTIF($A$8:$A$67,($A96+0))&gt;1," +"&amp;(COUNTIF($A$8:$A$67,($A96+0))-1),""),IF(COUNTIFS(Einstellungen!$A$23:$A$34,"&lt;="&amp;($A96+0),Einstellungen!$B$23:$B$34,"&gt;="&amp;($A96+0))&gt;0,"Ferien",IF(COUNTIFS(Einstellungen!$A$38:$A$43,"&lt;="&amp;($A96+0),Einstellungen!$B$38:$B$43,"&gt;="&amp;($A96+0))&gt;0,"Sperre",IF(COUNTIF(Einstellungen!$A$47:$A$50,($A96+0))&gt;0,"Nachschr.","")))))</f>
        <v/>
      </c>
      <c r="D96" s="44">
        <f>IF($A96="","",IF(COUNTIF($A$8:$A$67,($A96+1))&gt;0,IF(INDEX($C$8:$C$67,MATCH(($A96+1),$A$8:$A$67,0))="","?",INDEX($C$8:$C$67,MATCH(($A96+1),$A$8:$A$67,0)))&amp;IF(COUNTIF($A$8:$A$67,($A96+1))&gt;1," +"&amp;(COUNTIF($A$8:$A$67,($A96+1))-1),""),IF(COUNTIFS(Einstellungen!$A$23:$A$34,"&lt;="&amp;($A96+1),Einstellungen!$B$23:$B$34,"&gt;="&amp;($A96+1))&gt;0,"Ferien",IF(COUNTIFS(Einstellungen!$A$38:$A$43,"&lt;="&amp;($A96+1),Einstellungen!$B$38:$B$43,"&gt;="&amp;($A96+1))&gt;0,"Sperre",IF(COUNTIF(Einstellungen!$A$47:$A$50,($A96+1))&gt;0,"Nachschr.","")))))</f>
        <v/>
      </c>
      <c r="E96" s="44">
        <f>IF($A96="","",IF(COUNTIF($A$8:$A$67,($A96+2))&gt;0,IF(INDEX($C$8:$C$67,MATCH(($A96+2),$A$8:$A$67,0))="","?",INDEX($C$8:$C$67,MATCH(($A96+2),$A$8:$A$67,0)))&amp;IF(COUNTIF($A$8:$A$67,($A96+2))&gt;1," +"&amp;(COUNTIF($A$8:$A$67,($A96+2))-1),""),IF(COUNTIFS(Einstellungen!$A$23:$A$34,"&lt;="&amp;($A96+2),Einstellungen!$B$23:$B$34,"&gt;="&amp;($A96+2))&gt;0,"Ferien",IF(COUNTIFS(Einstellungen!$A$38:$A$43,"&lt;="&amp;($A96+2),Einstellungen!$B$38:$B$43,"&gt;="&amp;($A96+2))&gt;0,"Sperre",IF(COUNTIF(Einstellungen!$A$47:$A$50,($A96+2))&gt;0,"Nachschr.","")))))</f>
        <v/>
      </c>
      <c r="F96" s="44">
        <f>IF($A96="","",IF(COUNTIF($A$8:$A$67,($A96+3))&gt;0,IF(INDEX($C$8:$C$67,MATCH(($A96+3),$A$8:$A$67,0))="","?",INDEX($C$8:$C$67,MATCH(($A96+3),$A$8:$A$67,0)))&amp;IF(COUNTIF($A$8:$A$67,($A96+3))&gt;1," +"&amp;(COUNTIF($A$8:$A$67,($A96+3))-1),""),IF(COUNTIFS(Einstellungen!$A$23:$A$34,"&lt;="&amp;($A96+3),Einstellungen!$B$23:$B$34,"&gt;="&amp;($A96+3))&gt;0,"Ferien",IF(COUNTIFS(Einstellungen!$A$38:$A$43,"&lt;="&amp;($A96+3),Einstellungen!$B$38:$B$43,"&gt;="&amp;($A96+3))&gt;0,"Sperre",IF(COUNTIF(Einstellungen!$A$47:$A$50,($A96+3))&gt;0,"Nachschr.","")))))</f>
        <v/>
      </c>
      <c r="G96" s="44">
        <f>IF($A96="","",IF(COUNTIF($A$8:$A$67,($A96+4))&gt;0,IF(INDEX($C$8:$C$67,MATCH(($A96+4),$A$8:$A$67,0))="","?",INDEX($C$8:$C$67,MATCH(($A96+4),$A$8:$A$67,0)))&amp;IF(COUNTIF($A$8:$A$67,($A96+4))&gt;1," +"&amp;(COUNTIF($A$8:$A$67,($A96+4))-1),""),IF(COUNTIFS(Einstellungen!$A$23:$A$34,"&lt;="&amp;($A96+4),Einstellungen!$B$23:$B$34,"&gt;="&amp;($A96+4))&gt;0,"Ferien",IF(COUNTIFS(Einstellungen!$A$38:$A$43,"&lt;="&amp;($A96+4),Einstellungen!$B$38:$B$43,"&gt;="&amp;($A96+4))&gt;0,"Sperre",IF(COUNTIF(Einstellungen!$A$47:$A$50,($A96+4))&gt;0,"Nachschr.","")))))</f>
        <v/>
      </c>
      <c r="H96" s="44">
        <f>IF($A96="","",IF(COUNTIF($A$8:$A$67,($A96+5))&gt;0,IF(INDEX($C$8:$C$67,MATCH(($A96+5),$A$8:$A$67,0))="","?",INDEX($C$8:$C$67,MATCH(($A96+5),$A$8:$A$67,0)))&amp;IF(COUNTIF($A$8:$A$67,($A96+5))&gt;1," +"&amp;(COUNTIF($A$8:$A$67,($A96+5))-1),""),IF(COUNTIFS(Einstellungen!$A$23:$A$34,"&lt;="&amp;($A96+5),Einstellungen!$B$23:$B$34,"&gt;="&amp;($A96+5))&gt;0,"Ferien",IF(COUNTIFS(Einstellungen!$A$38:$A$43,"&lt;="&amp;($A96+5),Einstellungen!$B$38:$B$43,"&gt;="&amp;($A96+5))&gt;0,"Sperre",IF(COUNTIF(Einstellungen!$A$47:$A$50,($A96+5))&gt;0,"Nachschr.","")))))</f>
        <v/>
      </c>
      <c r="I96" s="32">
        <f>IF(A96="","",COUNTIFS($I$8:$I$67,A96,$D$8:$D$67,"Klassenarbeit"))</f>
        <v/>
      </c>
      <c r="J96" s="32">
        <f>IF(A96="","",IF(A96&lt;=Einstellungen!$C$6,1,2))</f>
        <v/>
      </c>
    </row>
    <row r="97">
      <c r="A97" s="40">
        <f>IF(A96="","",IF(A96+7&gt;Einstellungen!$C$7,"",A96+7))</f>
        <v/>
      </c>
      <c r="B97" s="32">
        <f>IF(A97="","",WEEKNUM(A97,21))</f>
        <v/>
      </c>
      <c r="C97" s="44">
        <f>IF($A97="","",IF(COUNTIF($A$8:$A$67,($A97+0))&gt;0,IF(INDEX($C$8:$C$67,MATCH(($A97+0),$A$8:$A$67,0))="","?",INDEX($C$8:$C$67,MATCH(($A97+0),$A$8:$A$67,0)))&amp;IF(COUNTIF($A$8:$A$67,($A97+0))&gt;1," +"&amp;(COUNTIF($A$8:$A$67,($A97+0))-1),""),IF(COUNTIFS(Einstellungen!$A$23:$A$34,"&lt;="&amp;($A97+0),Einstellungen!$B$23:$B$34,"&gt;="&amp;($A97+0))&gt;0,"Ferien",IF(COUNTIFS(Einstellungen!$A$38:$A$43,"&lt;="&amp;($A97+0),Einstellungen!$B$38:$B$43,"&gt;="&amp;($A97+0))&gt;0,"Sperre",IF(COUNTIF(Einstellungen!$A$47:$A$50,($A97+0))&gt;0,"Nachschr.","")))))</f>
        <v/>
      </c>
      <c r="D97" s="44">
        <f>IF($A97="","",IF(COUNTIF($A$8:$A$67,($A97+1))&gt;0,IF(INDEX($C$8:$C$67,MATCH(($A97+1),$A$8:$A$67,0))="","?",INDEX($C$8:$C$67,MATCH(($A97+1),$A$8:$A$67,0)))&amp;IF(COUNTIF($A$8:$A$67,($A97+1))&gt;1," +"&amp;(COUNTIF($A$8:$A$67,($A97+1))-1),""),IF(COUNTIFS(Einstellungen!$A$23:$A$34,"&lt;="&amp;($A97+1),Einstellungen!$B$23:$B$34,"&gt;="&amp;($A97+1))&gt;0,"Ferien",IF(COUNTIFS(Einstellungen!$A$38:$A$43,"&lt;="&amp;($A97+1),Einstellungen!$B$38:$B$43,"&gt;="&amp;($A97+1))&gt;0,"Sperre",IF(COUNTIF(Einstellungen!$A$47:$A$50,($A97+1))&gt;0,"Nachschr.","")))))</f>
        <v/>
      </c>
      <c r="E97" s="44">
        <f>IF($A97="","",IF(COUNTIF($A$8:$A$67,($A97+2))&gt;0,IF(INDEX($C$8:$C$67,MATCH(($A97+2),$A$8:$A$67,0))="","?",INDEX($C$8:$C$67,MATCH(($A97+2),$A$8:$A$67,0)))&amp;IF(COUNTIF($A$8:$A$67,($A97+2))&gt;1," +"&amp;(COUNTIF($A$8:$A$67,($A97+2))-1),""),IF(COUNTIFS(Einstellungen!$A$23:$A$34,"&lt;="&amp;($A97+2),Einstellungen!$B$23:$B$34,"&gt;="&amp;($A97+2))&gt;0,"Ferien",IF(COUNTIFS(Einstellungen!$A$38:$A$43,"&lt;="&amp;($A97+2),Einstellungen!$B$38:$B$43,"&gt;="&amp;($A97+2))&gt;0,"Sperre",IF(COUNTIF(Einstellungen!$A$47:$A$50,($A97+2))&gt;0,"Nachschr.","")))))</f>
        <v/>
      </c>
      <c r="F97" s="44">
        <f>IF($A97="","",IF(COUNTIF($A$8:$A$67,($A97+3))&gt;0,IF(INDEX($C$8:$C$67,MATCH(($A97+3),$A$8:$A$67,0))="","?",INDEX($C$8:$C$67,MATCH(($A97+3),$A$8:$A$67,0)))&amp;IF(COUNTIF($A$8:$A$67,($A97+3))&gt;1," +"&amp;(COUNTIF($A$8:$A$67,($A97+3))-1),""),IF(COUNTIFS(Einstellungen!$A$23:$A$34,"&lt;="&amp;($A97+3),Einstellungen!$B$23:$B$34,"&gt;="&amp;($A97+3))&gt;0,"Ferien",IF(COUNTIFS(Einstellungen!$A$38:$A$43,"&lt;="&amp;($A97+3),Einstellungen!$B$38:$B$43,"&gt;="&amp;($A97+3))&gt;0,"Sperre",IF(COUNTIF(Einstellungen!$A$47:$A$50,($A97+3))&gt;0,"Nachschr.","")))))</f>
        <v/>
      </c>
      <c r="G97" s="44">
        <f>IF($A97="","",IF(COUNTIF($A$8:$A$67,($A97+4))&gt;0,IF(INDEX($C$8:$C$67,MATCH(($A97+4),$A$8:$A$67,0))="","?",INDEX($C$8:$C$67,MATCH(($A97+4),$A$8:$A$67,0)))&amp;IF(COUNTIF($A$8:$A$67,($A97+4))&gt;1," +"&amp;(COUNTIF($A$8:$A$67,($A97+4))-1),""),IF(COUNTIFS(Einstellungen!$A$23:$A$34,"&lt;="&amp;($A97+4),Einstellungen!$B$23:$B$34,"&gt;="&amp;($A97+4))&gt;0,"Ferien",IF(COUNTIFS(Einstellungen!$A$38:$A$43,"&lt;="&amp;($A97+4),Einstellungen!$B$38:$B$43,"&gt;="&amp;($A97+4))&gt;0,"Sperre",IF(COUNTIF(Einstellungen!$A$47:$A$50,($A97+4))&gt;0,"Nachschr.","")))))</f>
        <v/>
      </c>
      <c r="H97" s="44">
        <f>IF($A97="","",IF(COUNTIF($A$8:$A$67,($A97+5))&gt;0,IF(INDEX($C$8:$C$67,MATCH(($A97+5),$A$8:$A$67,0))="","?",INDEX($C$8:$C$67,MATCH(($A97+5),$A$8:$A$67,0)))&amp;IF(COUNTIF($A$8:$A$67,($A97+5))&gt;1," +"&amp;(COUNTIF($A$8:$A$67,($A97+5))-1),""),IF(COUNTIFS(Einstellungen!$A$23:$A$34,"&lt;="&amp;($A97+5),Einstellungen!$B$23:$B$34,"&gt;="&amp;($A97+5))&gt;0,"Ferien",IF(COUNTIFS(Einstellungen!$A$38:$A$43,"&lt;="&amp;($A97+5),Einstellungen!$B$38:$B$43,"&gt;="&amp;($A97+5))&gt;0,"Sperre",IF(COUNTIF(Einstellungen!$A$47:$A$50,($A97+5))&gt;0,"Nachschr.","")))))</f>
        <v/>
      </c>
      <c r="I97" s="32">
        <f>IF(A97="","",COUNTIFS($I$8:$I$67,A97,$D$8:$D$67,"Klassenarbeit"))</f>
        <v/>
      </c>
      <c r="J97" s="32">
        <f>IF(A97="","",IF(A97&lt;=Einstellungen!$C$6,1,2))</f>
        <v/>
      </c>
    </row>
    <row r="98">
      <c r="A98" s="40">
        <f>IF(A97="","",IF(A97+7&gt;Einstellungen!$C$7,"",A97+7))</f>
        <v/>
      </c>
      <c r="B98" s="32">
        <f>IF(A98="","",WEEKNUM(A98,21))</f>
        <v/>
      </c>
      <c r="C98" s="44">
        <f>IF($A98="","",IF(COUNTIF($A$8:$A$67,($A98+0))&gt;0,IF(INDEX($C$8:$C$67,MATCH(($A98+0),$A$8:$A$67,0))="","?",INDEX($C$8:$C$67,MATCH(($A98+0),$A$8:$A$67,0)))&amp;IF(COUNTIF($A$8:$A$67,($A98+0))&gt;1," +"&amp;(COUNTIF($A$8:$A$67,($A98+0))-1),""),IF(COUNTIFS(Einstellungen!$A$23:$A$34,"&lt;="&amp;($A98+0),Einstellungen!$B$23:$B$34,"&gt;="&amp;($A98+0))&gt;0,"Ferien",IF(COUNTIFS(Einstellungen!$A$38:$A$43,"&lt;="&amp;($A98+0),Einstellungen!$B$38:$B$43,"&gt;="&amp;($A98+0))&gt;0,"Sperre",IF(COUNTIF(Einstellungen!$A$47:$A$50,($A98+0))&gt;0,"Nachschr.","")))))</f>
        <v/>
      </c>
      <c r="D98" s="44">
        <f>IF($A98="","",IF(COUNTIF($A$8:$A$67,($A98+1))&gt;0,IF(INDEX($C$8:$C$67,MATCH(($A98+1),$A$8:$A$67,0))="","?",INDEX($C$8:$C$67,MATCH(($A98+1),$A$8:$A$67,0)))&amp;IF(COUNTIF($A$8:$A$67,($A98+1))&gt;1," +"&amp;(COUNTIF($A$8:$A$67,($A98+1))-1),""),IF(COUNTIFS(Einstellungen!$A$23:$A$34,"&lt;="&amp;($A98+1),Einstellungen!$B$23:$B$34,"&gt;="&amp;($A98+1))&gt;0,"Ferien",IF(COUNTIFS(Einstellungen!$A$38:$A$43,"&lt;="&amp;($A98+1),Einstellungen!$B$38:$B$43,"&gt;="&amp;($A98+1))&gt;0,"Sperre",IF(COUNTIF(Einstellungen!$A$47:$A$50,($A98+1))&gt;0,"Nachschr.","")))))</f>
        <v/>
      </c>
      <c r="E98" s="44">
        <f>IF($A98="","",IF(COUNTIF($A$8:$A$67,($A98+2))&gt;0,IF(INDEX($C$8:$C$67,MATCH(($A98+2),$A$8:$A$67,0))="","?",INDEX($C$8:$C$67,MATCH(($A98+2),$A$8:$A$67,0)))&amp;IF(COUNTIF($A$8:$A$67,($A98+2))&gt;1," +"&amp;(COUNTIF($A$8:$A$67,($A98+2))-1),""),IF(COUNTIFS(Einstellungen!$A$23:$A$34,"&lt;="&amp;($A98+2),Einstellungen!$B$23:$B$34,"&gt;="&amp;($A98+2))&gt;0,"Ferien",IF(COUNTIFS(Einstellungen!$A$38:$A$43,"&lt;="&amp;($A98+2),Einstellungen!$B$38:$B$43,"&gt;="&amp;($A98+2))&gt;0,"Sperre",IF(COUNTIF(Einstellungen!$A$47:$A$50,($A98+2))&gt;0,"Nachschr.","")))))</f>
        <v/>
      </c>
      <c r="F98" s="44">
        <f>IF($A98="","",IF(COUNTIF($A$8:$A$67,($A98+3))&gt;0,IF(INDEX($C$8:$C$67,MATCH(($A98+3),$A$8:$A$67,0))="","?",INDEX($C$8:$C$67,MATCH(($A98+3),$A$8:$A$67,0)))&amp;IF(COUNTIF($A$8:$A$67,($A98+3))&gt;1," +"&amp;(COUNTIF($A$8:$A$67,($A98+3))-1),""),IF(COUNTIFS(Einstellungen!$A$23:$A$34,"&lt;="&amp;($A98+3),Einstellungen!$B$23:$B$34,"&gt;="&amp;($A98+3))&gt;0,"Ferien",IF(COUNTIFS(Einstellungen!$A$38:$A$43,"&lt;="&amp;($A98+3),Einstellungen!$B$38:$B$43,"&gt;="&amp;($A98+3))&gt;0,"Sperre",IF(COUNTIF(Einstellungen!$A$47:$A$50,($A98+3))&gt;0,"Nachschr.","")))))</f>
        <v/>
      </c>
      <c r="G98" s="44">
        <f>IF($A98="","",IF(COUNTIF($A$8:$A$67,($A98+4))&gt;0,IF(INDEX($C$8:$C$67,MATCH(($A98+4),$A$8:$A$67,0))="","?",INDEX($C$8:$C$67,MATCH(($A98+4),$A$8:$A$67,0)))&amp;IF(COUNTIF($A$8:$A$67,($A98+4))&gt;1," +"&amp;(COUNTIF($A$8:$A$67,($A98+4))-1),""),IF(COUNTIFS(Einstellungen!$A$23:$A$34,"&lt;="&amp;($A98+4),Einstellungen!$B$23:$B$34,"&gt;="&amp;($A98+4))&gt;0,"Ferien",IF(COUNTIFS(Einstellungen!$A$38:$A$43,"&lt;="&amp;($A98+4),Einstellungen!$B$38:$B$43,"&gt;="&amp;($A98+4))&gt;0,"Sperre",IF(COUNTIF(Einstellungen!$A$47:$A$50,($A98+4))&gt;0,"Nachschr.","")))))</f>
        <v/>
      </c>
      <c r="H98" s="44">
        <f>IF($A98="","",IF(COUNTIF($A$8:$A$67,($A98+5))&gt;0,IF(INDEX($C$8:$C$67,MATCH(($A98+5),$A$8:$A$67,0))="","?",INDEX($C$8:$C$67,MATCH(($A98+5),$A$8:$A$67,0)))&amp;IF(COUNTIF($A$8:$A$67,($A98+5))&gt;1," +"&amp;(COUNTIF($A$8:$A$67,($A98+5))-1),""),IF(COUNTIFS(Einstellungen!$A$23:$A$34,"&lt;="&amp;($A98+5),Einstellungen!$B$23:$B$34,"&gt;="&amp;($A98+5))&gt;0,"Ferien",IF(COUNTIFS(Einstellungen!$A$38:$A$43,"&lt;="&amp;($A98+5),Einstellungen!$B$38:$B$43,"&gt;="&amp;($A98+5))&gt;0,"Sperre",IF(COUNTIF(Einstellungen!$A$47:$A$50,($A98+5))&gt;0,"Nachschr.","")))))</f>
        <v/>
      </c>
      <c r="I98" s="32">
        <f>IF(A98="","",COUNTIFS($I$8:$I$67,A98,$D$8:$D$67,"Klassenarbeit"))</f>
        <v/>
      </c>
      <c r="J98" s="32">
        <f>IF(A98="","",IF(A98&lt;=Einstellungen!$C$6,1,2))</f>
        <v/>
      </c>
    </row>
    <row r="99">
      <c r="A99" s="40">
        <f>IF(A98="","",IF(A98+7&gt;Einstellungen!$C$7,"",A98+7))</f>
        <v/>
      </c>
      <c r="B99" s="32">
        <f>IF(A99="","",WEEKNUM(A99,21))</f>
        <v/>
      </c>
      <c r="C99" s="44">
        <f>IF($A99="","",IF(COUNTIF($A$8:$A$67,($A99+0))&gt;0,IF(INDEX($C$8:$C$67,MATCH(($A99+0),$A$8:$A$67,0))="","?",INDEX($C$8:$C$67,MATCH(($A99+0),$A$8:$A$67,0)))&amp;IF(COUNTIF($A$8:$A$67,($A99+0))&gt;1," +"&amp;(COUNTIF($A$8:$A$67,($A99+0))-1),""),IF(COUNTIFS(Einstellungen!$A$23:$A$34,"&lt;="&amp;($A99+0),Einstellungen!$B$23:$B$34,"&gt;="&amp;($A99+0))&gt;0,"Ferien",IF(COUNTIFS(Einstellungen!$A$38:$A$43,"&lt;="&amp;($A99+0),Einstellungen!$B$38:$B$43,"&gt;="&amp;($A99+0))&gt;0,"Sperre",IF(COUNTIF(Einstellungen!$A$47:$A$50,($A99+0))&gt;0,"Nachschr.","")))))</f>
        <v/>
      </c>
      <c r="D99" s="44">
        <f>IF($A99="","",IF(COUNTIF($A$8:$A$67,($A99+1))&gt;0,IF(INDEX($C$8:$C$67,MATCH(($A99+1),$A$8:$A$67,0))="","?",INDEX($C$8:$C$67,MATCH(($A99+1),$A$8:$A$67,0)))&amp;IF(COUNTIF($A$8:$A$67,($A99+1))&gt;1," +"&amp;(COUNTIF($A$8:$A$67,($A99+1))-1),""),IF(COUNTIFS(Einstellungen!$A$23:$A$34,"&lt;="&amp;($A99+1),Einstellungen!$B$23:$B$34,"&gt;="&amp;($A99+1))&gt;0,"Ferien",IF(COUNTIFS(Einstellungen!$A$38:$A$43,"&lt;="&amp;($A99+1),Einstellungen!$B$38:$B$43,"&gt;="&amp;($A99+1))&gt;0,"Sperre",IF(COUNTIF(Einstellungen!$A$47:$A$50,($A99+1))&gt;0,"Nachschr.","")))))</f>
        <v/>
      </c>
      <c r="E99" s="44">
        <f>IF($A99="","",IF(COUNTIF($A$8:$A$67,($A99+2))&gt;0,IF(INDEX($C$8:$C$67,MATCH(($A99+2),$A$8:$A$67,0))="","?",INDEX($C$8:$C$67,MATCH(($A99+2),$A$8:$A$67,0)))&amp;IF(COUNTIF($A$8:$A$67,($A99+2))&gt;1," +"&amp;(COUNTIF($A$8:$A$67,($A99+2))-1),""),IF(COUNTIFS(Einstellungen!$A$23:$A$34,"&lt;="&amp;($A99+2),Einstellungen!$B$23:$B$34,"&gt;="&amp;($A99+2))&gt;0,"Ferien",IF(COUNTIFS(Einstellungen!$A$38:$A$43,"&lt;="&amp;($A99+2),Einstellungen!$B$38:$B$43,"&gt;="&amp;($A99+2))&gt;0,"Sperre",IF(COUNTIF(Einstellungen!$A$47:$A$50,($A99+2))&gt;0,"Nachschr.","")))))</f>
        <v/>
      </c>
      <c r="F99" s="44">
        <f>IF($A99="","",IF(COUNTIF($A$8:$A$67,($A99+3))&gt;0,IF(INDEX($C$8:$C$67,MATCH(($A99+3),$A$8:$A$67,0))="","?",INDEX($C$8:$C$67,MATCH(($A99+3),$A$8:$A$67,0)))&amp;IF(COUNTIF($A$8:$A$67,($A99+3))&gt;1," +"&amp;(COUNTIF($A$8:$A$67,($A99+3))-1),""),IF(COUNTIFS(Einstellungen!$A$23:$A$34,"&lt;="&amp;($A99+3),Einstellungen!$B$23:$B$34,"&gt;="&amp;($A99+3))&gt;0,"Ferien",IF(COUNTIFS(Einstellungen!$A$38:$A$43,"&lt;="&amp;($A99+3),Einstellungen!$B$38:$B$43,"&gt;="&amp;($A99+3))&gt;0,"Sperre",IF(COUNTIF(Einstellungen!$A$47:$A$50,($A99+3))&gt;0,"Nachschr.","")))))</f>
        <v/>
      </c>
      <c r="G99" s="44">
        <f>IF($A99="","",IF(COUNTIF($A$8:$A$67,($A99+4))&gt;0,IF(INDEX($C$8:$C$67,MATCH(($A99+4),$A$8:$A$67,0))="","?",INDEX($C$8:$C$67,MATCH(($A99+4),$A$8:$A$67,0)))&amp;IF(COUNTIF($A$8:$A$67,($A99+4))&gt;1," +"&amp;(COUNTIF($A$8:$A$67,($A99+4))-1),""),IF(COUNTIFS(Einstellungen!$A$23:$A$34,"&lt;="&amp;($A99+4),Einstellungen!$B$23:$B$34,"&gt;="&amp;($A99+4))&gt;0,"Ferien",IF(COUNTIFS(Einstellungen!$A$38:$A$43,"&lt;="&amp;($A99+4),Einstellungen!$B$38:$B$43,"&gt;="&amp;($A99+4))&gt;0,"Sperre",IF(COUNTIF(Einstellungen!$A$47:$A$50,($A99+4))&gt;0,"Nachschr.","")))))</f>
        <v/>
      </c>
      <c r="H99" s="44">
        <f>IF($A99="","",IF(COUNTIF($A$8:$A$67,($A99+5))&gt;0,IF(INDEX($C$8:$C$67,MATCH(($A99+5),$A$8:$A$67,0))="","?",INDEX($C$8:$C$67,MATCH(($A99+5),$A$8:$A$67,0)))&amp;IF(COUNTIF($A$8:$A$67,($A99+5))&gt;1," +"&amp;(COUNTIF($A$8:$A$67,($A99+5))-1),""),IF(COUNTIFS(Einstellungen!$A$23:$A$34,"&lt;="&amp;($A99+5),Einstellungen!$B$23:$B$34,"&gt;="&amp;($A99+5))&gt;0,"Ferien",IF(COUNTIFS(Einstellungen!$A$38:$A$43,"&lt;="&amp;($A99+5),Einstellungen!$B$38:$B$43,"&gt;="&amp;($A99+5))&gt;0,"Sperre",IF(COUNTIF(Einstellungen!$A$47:$A$50,($A99+5))&gt;0,"Nachschr.","")))))</f>
        <v/>
      </c>
      <c r="I99" s="32">
        <f>IF(A99="","",COUNTIFS($I$8:$I$67,A99,$D$8:$D$67,"Klassenarbeit"))</f>
        <v/>
      </c>
      <c r="J99" s="32">
        <f>IF(A99="","",IF(A99&lt;=Einstellungen!$C$6,1,2))</f>
        <v/>
      </c>
    </row>
    <row r="100">
      <c r="A100" s="40">
        <f>IF(A99="","",IF(A99+7&gt;Einstellungen!$C$7,"",A99+7))</f>
        <v/>
      </c>
      <c r="B100" s="32">
        <f>IF(A100="","",WEEKNUM(A100,21))</f>
        <v/>
      </c>
      <c r="C100" s="44">
        <f>IF($A100="","",IF(COUNTIF($A$8:$A$67,($A100+0))&gt;0,IF(INDEX($C$8:$C$67,MATCH(($A100+0),$A$8:$A$67,0))="","?",INDEX($C$8:$C$67,MATCH(($A100+0),$A$8:$A$67,0)))&amp;IF(COUNTIF($A$8:$A$67,($A100+0))&gt;1," +"&amp;(COUNTIF($A$8:$A$67,($A100+0))-1),""),IF(COUNTIFS(Einstellungen!$A$23:$A$34,"&lt;="&amp;($A100+0),Einstellungen!$B$23:$B$34,"&gt;="&amp;($A100+0))&gt;0,"Ferien",IF(COUNTIFS(Einstellungen!$A$38:$A$43,"&lt;="&amp;($A100+0),Einstellungen!$B$38:$B$43,"&gt;="&amp;($A100+0))&gt;0,"Sperre",IF(COUNTIF(Einstellungen!$A$47:$A$50,($A100+0))&gt;0,"Nachschr.","")))))</f>
        <v/>
      </c>
      <c r="D100" s="44">
        <f>IF($A100="","",IF(COUNTIF($A$8:$A$67,($A100+1))&gt;0,IF(INDEX($C$8:$C$67,MATCH(($A100+1),$A$8:$A$67,0))="","?",INDEX($C$8:$C$67,MATCH(($A100+1),$A$8:$A$67,0)))&amp;IF(COUNTIF($A$8:$A$67,($A100+1))&gt;1," +"&amp;(COUNTIF($A$8:$A$67,($A100+1))-1),""),IF(COUNTIFS(Einstellungen!$A$23:$A$34,"&lt;="&amp;($A100+1),Einstellungen!$B$23:$B$34,"&gt;="&amp;($A100+1))&gt;0,"Ferien",IF(COUNTIFS(Einstellungen!$A$38:$A$43,"&lt;="&amp;($A100+1),Einstellungen!$B$38:$B$43,"&gt;="&amp;($A100+1))&gt;0,"Sperre",IF(COUNTIF(Einstellungen!$A$47:$A$50,($A100+1))&gt;0,"Nachschr.","")))))</f>
        <v/>
      </c>
      <c r="E100" s="44">
        <f>IF($A100="","",IF(COUNTIF($A$8:$A$67,($A100+2))&gt;0,IF(INDEX($C$8:$C$67,MATCH(($A100+2),$A$8:$A$67,0))="","?",INDEX($C$8:$C$67,MATCH(($A100+2),$A$8:$A$67,0)))&amp;IF(COUNTIF($A$8:$A$67,($A100+2))&gt;1," +"&amp;(COUNTIF($A$8:$A$67,($A100+2))-1),""),IF(COUNTIFS(Einstellungen!$A$23:$A$34,"&lt;="&amp;($A100+2),Einstellungen!$B$23:$B$34,"&gt;="&amp;($A100+2))&gt;0,"Ferien",IF(COUNTIFS(Einstellungen!$A$38:$A$43,"&lt;="&amp;($A100+2),Einstellungen!$B$38:$B$43,"&gt;="&amp;($A100+2))&gt;0,"Sperre",IF(COUNTIF(Einstellungen!$A$47:$A$50,($A100+2))&gt;0,"Nachschr.","")))))</f>
        <v/>
      </c>
      <c r="F100" s="44">
        <f>IF($A100="","",IF(COUNTIF($A$8:$A$67,($A100+3))&gt;0,IF(INDEX($C$8:$C$67,MATCH(($A100+3),$A$8:$A$67,0))="","?",INDEX($C$8:$C$67,MATCH(($A100+3),$A$8:$A$67,0)))&amp;IF(COUNTIF($A$8:$A$67,($A100+3))&gt;1," +"&amp;(COUNTIF($A$8:$A$67,($A100+3))-1),""),IF(COUNTIFS(Einstellungen!$A$23:$A$34,"&lt;="&amp;($A100+3),Einstellungen!$B$23:$B$34,"&gt;="&amp;($A100+3))&gt;0,"Ferien",IF(COUNTIFS(Einstellungen!$A$38:$A$43,"&lt;="&amp;($A100+3),Einstellungen!$B$38:$B$43,"&gt;="&amp;($A100+3))&gt;0,"Sperre",IF(COUNTIF(Einstellungen!$A$47:$A$50,($A100+3))&gt;0,"Nachschr.","")))))</f>
        <v/>
      </c>
      <c r="G100" s="44">
        <f>IF($A100="","",IF(COUNTIF($A$8:$A$67,($A100+4))&gt;0,IF(INDEX($C$8:$C$67,MATCH(($A100+4),$A$8:$A$67,0))="","?",INDEX($C$8:$C$67,MATCH(($A100+4),$A$8:$A$67,0)))&amp;IF(COUNTIF($A$8:$A$67,($A100+4))&gt;1," +"&amp;(COUNTIF($A$8:$A$67,($A100+4))-1),""),IF(COUNTIFS(Einstellungen!$A$23:$A$34,"&lt;="&amp;($A100+4),Einstellungen!$B$23:$B$34,"&gt;="&amp;($A100+4))&gt;0,"Ferien",IF(COUNTIFS(Einstellungen!$A$38:$A$43,"&lt;="&amp;($A100+4),Einstellungen!$B$38:$B$43,"&gt;="&amp;($A100+4))&gt;0,"Sperre",IF(COUNTIF(Einstellungen!$A$47:$A$50,($A100+4))&gt;0,"Nachschr.","")))))</f>
        <v/>
      </c>
      <c r="H100" s="44">
        <f>IF($A100="","",IF(COUNTIF($A$8:$A$67,($A100+5))&gt;0,IF(INDEX($C$8:$C$67,MATCH(($A100+5),$A$8:$A$67,0))="","?",INDEX($C$8:$C$67,MATCH(($A100+5),$A$8:$A$67,0)))&amp;IF(COUNTIF($A$8:$A$67,($A100+5))&gt;1," +"&amp;(COUNTIF($A$8:$A$67,($A100+5))-1),""),IF(COUNTIFS(Einstellungen!$A$23:$A$34,"&lt;="&amp;($A100+5),Einstellungen!$B$23:$B$34,"&gt;="&amp;($A100+5))&gt;0,"Ferien",IF(COUNTIFS(Einstellungen!$A$38:$A$43,"&lt;="&amp;($A100+5),Einstellungen!$B$38:$B$43,"&gt;="&amp;($A100+5))&gt;0,"Sperre",IF(COUNTIF(Einstellungen!$A$47:$A$50,($A100+5))&gt;0,"Nachschr.","")))))</f>
        <v/>
      </c>
      <c r="I100" s="32">
        <f>IF(A100="","",COUNTIFS($I$8:$I$67,A100,$D$8:$D$67,"Klassenarbeit"))</f>
        <v/>
      </c>
      <c r="J100" s="32">
        <f>IF(A100="","",IF(A100&lt;=Einstellungen!$C$6,1,2))</f>
        <v/>
      </c>
    </row>
    <row r="101">
      <c r="A101" s="40">
        <f>IF(A100="","",IF(A100+7&gt;Einstellungen!$C$7,"",A100+7))</f>
        <v/>
      </c>
      <c r="B101" s="32">
        <f>IF(A101="","",WEEKNUM(A101,21))</f>
        <v/>
      </c>
      <c r="C101" s="44">
        <f>IF($A101="","",IF(COUNTIF($A$8:$A$67,($A101+0))&gt;0,IF(INDEX($C$8:$C$67,MATCH(($A101+0),$A$8:$A$67,0))="","?",INDEX($C$8:$C$67,MATCH(($A101+0),$A$8:$A$67,0)))&amp;IF(COUNTIF($A$8:$A$67,($A101+0))&gt;1," +"&amp;(COUNTIF($A$8:$A$67,($A101+0))-1),""),IF(COUNTIFS(Einstellungen!$A$23:$A$34,"&lt;="&amp;($A101+0),Einstellungen!$B$23:$B$34,"&gt;="&amp;($A101+0))&gt;0,"Ferien",IF(COUNTIFS(Einstellungen!$A$38:$A$43,"&lt;="&amp;($A101+0),Einstellungen!$B$38:$B$43,"&gt;="&amp;($A101+0))&gt;0,"Sperre",IF(COUNTIF(Einstellungen!$A$47:$A$50,($A101+0))&gt;0,"Nachschr.","")))))</f>
        <v/>
      </c>
      <c r="D101" s="44">
        <f>IF($A101="","",IF(COUNTIF($A$8:$A$67,($A101+1))&gt;0,IF(INDEX($C$8:$C$67,MATCH(($A101+1),$A$8:$A$67,0))="","?",INDEX($C$8:$C$67,MATCH(($A101+1),$A$8:$A$67,0)))&amp;IF(COUNTIF($A$8:$A$67,($A101+1))&gt;1," +"&amp;(COUNTIF($A$8:$A$67,($A101+1))-1),""),IF(COUNTIFS(Einstellungen!$A$23:$A$34,"&lt;="&amp;($A101+1),Einstellungen!$B$23:$B$34,"&gt;="&amp;($A101+1))&gt;0,"Ferien",IF(COUNTIFS(Einstellungen!$A$38:$A$43,"&lt;="&amp;($A101+1),Einstellungen!$B$38:$B$43,"&gt;="&amp;($A101+1))&gt;0,"Sperre",IF(COUNTIF(Einstellungen!$A$47:$A$50,($A101+1))&gt;0,"Nachschr.","")))))</f>
        <v/>
      </c>
      <c r="E101" s="44">
        <f>IF($A101="","",IF(COUNTIF($A$8:$A$67,($A101+2))&gt;0,IF(INDEX($C$8:$C$67,MATCH(($A101+2),$A$8:$A$67,0))="","?",INDEX($C$8:$C$67,MATCH(($A101+2),$A$8:$A$67,0)))&amp;IF(COUNTIF($A$8:$A$67,($A101+2))&gt;1," +"&amp;(COUNTIF($A$8:$A$67,($A101+2))-1),""),IF(COUNTIFS(Einstellungen!$A$23:$A$34,"&lt;="&amp;($A101+2),Einstellungen!$B$23:$B$34,"&gt;="&amp;($A101+2))&gt;0,"Ferien",IF(COUNTIFS(Einstellungen!$A$38:$A$43,"&lt;="&amp;($A101+2),Einstellungen!$B$38:$B$43,"&gt;="&amp;($A101+2))&gt;0,"Sperre",IF(COUNTIF(Einstellungen!$A$47:$A$50,($A101+2))&gt;0,"Nachschr.","")))))</f>
        <v/>
      </c>
      <c r="F101" s="44">
        <f>IF($A101="","",IF(COUNTIF($A$8:$A$67,($A101+3))&gt;0,IF(INDEX($C$8:$C$67,MATCH(($A101+3),$A$8:$A$67,0))="","?",INDEX($C$8:$C$67,MATCH(($A101+3),$A$8:$A$67,0)))&amp;IF(COUNTIF($A$8:$A$67,($A101+3))&gt;1," +"&amp;(COUNTIF($A$8:$A$67,($A101+3))-1),""),IF(COUNTIFS(Einstellungen!$A$23:$A$34,"&lt;="&amp;($A101+3),Einstellungen!$B$23:$B$34,"&gt;="&amp;($A101+3))&gt;0,"Ferien",IF(COUNTIFS(Einstellungen!$A$38:$A$43,"&lt;="&amp;($A101+3),Einstellungen!$B$38:$B$43,"&gt;="&amp;($A101+3))&gt;0,"Sperre",IF(COUNTIF(Einstellungen!$A$47:$A$50,($A101+3))&gt;0,"Nachschr.","")))))</f>
        <v/>
      </c>
      <c r="G101" s="44">
        <f>IF($A101="","",IF(COUNTIF($A$8:$A$67,($A101+4))&gt;0,IF(INDEX($C$8:$C$67,MATCH(($A101+4),$A$8:$A$67,0))="","?",INDEX($C$8:$C$67,MATCH(($A101+4),$A$8:$A$67,0)))&amp;IF(COUNTIF($A$8:$A$67,($A101+4))&gt;1," +"&amp;(COUNTIF($A$8:$A$67,($A101+4))-1),""),IF(COUNTIFS(Einstellungen!$A$23:$A$34,"&lt;="&amp;($A101+4),Einstellungen!$B$23:$B$34,"&gt;="&amp;($A101+4))&gt;0,"Ferien",IF(COUNTIFS(Einstellungen!$A$38:$A$43,"&lt;="&amp;($A101+4),Einstellungen!$B$38:$B$43,"&gt;="&amp;($A101+4))&gt;0,"Sperre",IF(COUNTIF(Einstellungen!$A$47:$A$50,($A101+4))&gt;0,"Nachschr.","")))))</f>
        <v/>
      </c>
      <c r="H101" s="44">
        <f>IF($A101="","",IF(COUNTIF($A$8:$A$67,($A101+5))&gt;0,IF(INDEX($C$8:$C$67,MATCH(($A101+5),$A$8:$A$67,0))="","?",INDEX($C$8:$C$67,MATCH(($A101+5),$A$8:$A$67,0)))&amp;IF(COUNTIF($A$8:$A$67,($A101+5))&gt;1," +"&amp;(COUNTIF($A$8:$A$67,($A101+5))-1),""),IF(COUNTIFS(Einstellungen!$A$23:$A$34,"&lt;="&amp;($A101+5),Einstellungen!$B$23:$B$34,"&gt;="&amp;($A101+5))&gt;0,"Ferien",IF(COUNTIFS(Einstellungen!$A$38:$A$43,"&lt;="&amp;($A101+5),Einstellungen!$B$38:$B$43,"&gt;="&amp;($A101+5))&gt;0,"Sperre",IF(COUNTIF(Einstellungen!$A$47:$A$50,($A101+5))&gt;0,"Nachschr.","")))))</f>
        <v/>
      </c>
      <c r="I101" s="32">
        <f>IF(A101="","",COUNTIFS($I$8:$I$67,A101,$D$8:$D$67,"Klassenarbeit"))</f>
        <v/>
      </c>
      <c r="J101" s="32">
        <f>IF(A101="","",IF(A101&lt;=Einstellungen!$C$6,1,2))</f>
        <v/>
      </c>
    </row>
    <row r="102">
      <c r="A102" s="40">
        <f>IF(A101="","",IF(A101+7&gt;Einstellungen!$C$7,"",A101+7))</f>
        <v/>
      </c>
      <c r="B102" s="32">
        <f>IF(A102="","",WEEKNUM(A102,21))</f>
        <v/>
      </c>
      <c r="C102" s="44">
        <f>IF($A102="","",IF(COUNTIF($A$8:$A$67,($A102+0))&gt;0,IF(INDEX($C$8:$C$67,MATCH(($A102+0),$A$8:$A$67,0))="","?",INDEX($C$8:$C$67,MATCH(($A102+0),$A$8:$A$67,0)))&amp;IF(COUNTIF($A$8:$A$67,($A102+0))&gt;1," +"&amp;(COUNTIF($A$8:$A$67,($A102+0))-1),""),IF(COUNTIFS(Einstellungen!$A$23:$A$34,"&lt;="&amp;($A102+0),Einstellungen!$B$23:$B$34,"&gt;="&amp;($A102+0))&gt;0,"Ferien",IF(COUNTIFS(Einstellungen!$A$38:$A$43,"&lt;="&amp;($A102+0),Einstellungen!$B$38:$B$43,"&gt;="&amp;($A102+0))&gt;0,"Sperre",IF(COUNTIF(Einstellungen!$A$47:$A$50,($A102+0))&gt;0,"Nachschr.","")))))</f>
        <v/>
      </c>
      <c r="D102" s="44">
        <f>IF($A102="","",IF(COUNTIF($A$8:$A$67,($A102+1))&gt;0,IF(INDEX($C$8:$C$67,MATCH(($A102+1),$A$8:$A$67,0))="","?",INDEX($C$8:$C$67,MATCH(($A102+1),$A$8:$A$67,0)))&amp;IF(COUNTIF($A$8:$A$67,($A102+1))&gt;1," +"&amp;(COUNTIF($A$8:$A$67,($A102+1))-1),""),IF(COUNTIFS(Einstellungen!$A$23:$A$34,"&lt;="&amp;($A102+1),Einstellungen!$B$23:$B$34,"&gt;="&amp;($A102+1))&gt;0,"Ferien",IF(COUNTIFS(Einstellungen!$A$38:$A$43,"&lt;="&amp;($A102+1),Einstellungen!$B$38:$B$43,"&gt;="&amp;($A102+1))&gt;0,"Sperre",IF(COUNTIF(Einstellungen!$A$47:$A$50,($A102+1))&gt;0,"Nachschr.","")))))</f>
        <v/>
      </c>
      <c r="E102" s="44">
        <f>IF($A102="","",IF(COUNTIF($A$8:$A$67,($A102+2))&gt;0,IF(INDEX($C$8:$C$67,MATCH(($A102+2),$A$8:$A$67,0))="","?",INDEX($C$8:$C$67,MATCH(($A102+2),$A$8:$A$67,0)))&amp;IF(COUNTIF($A$8:$A$67,($A102+2))&gt;1," +"&amp;(COUNTIF($A$8:$A$67,($A102+2))-1),""),IF(COUNTIFS(Einstellungen!$A$23:$A$34,"&lt;="&amp;($A102+2),Einstellungen!$B$23:$B$34,"&gt;="&amp;($A102+2))&gt;0,"Ferien",IF(COUNTIFS(Einstellungen!$A$38:$A$43,"&lt;="&amp;($A102+2),Einstellungen!$B$38:$B$43,"&gt;="&amp;($A102+2))&gt;0,"Sperre",IF(COUNTIF(Einstellungen!$A$47:$A$50,($A102+2))&gt;0,"Nachschr.","")))))</f>
        <v/>
      </c>
      <c r="F102" s="44">
        <f>IF($A102="","",IF(COUNTIF($A$8:$A$67,($A102+3))&gt;0,IF(INDEX($C$8:$C$67,MATCH(($A102+3),$A$8:$A$67,0))="","?",INDEX($C$8:$C$67,MATCH(($A102+3),$A$8:$A$67,0)))&amp;IF(COUNTIF($A$8:$A$67,($A102+3))&gt;1," +"&amp;(COUNTIF($A$8:$A$67,($A102+3))-1),""),IF(COUNTIFS(Einstellungen!$A$23:$A$34,"&lt;="&amp;($A102+3),Einstellungen!$B$23:$B$34,"&gt;="&amp;($A102+3))&gt;0,"Ferien",IF(COUNTIFS(Einstellungen!$A$38:$A$43,"&lt;="&amp;($A102+3),Einstellungen!$B$38:$B$43,"&gt;="&amp;($A102+3))&gt;0,"Sperre",IF(COUNTIF(Einstellungen!$A$47:$A$50,($A102+3))&gt;0,"Nachschr.","")))))</f>
        <v/>
      </c>
      <c r="G102" s="44">
        <f>IF($A102="","",IF(COUNTIF($A$8:$A$67,($A102+4))&gt;0,IF(INDEX($C$8:$C$67,MATCH(($A102+4),$A$8:$A$67,0))="","?",INDEX($C$8:$C$67,MATCH(($A102+4),$A$8:$A$67,0)))&amp;IF(COUNTIF($A$8:$A$67,($A102+4))&gt;1," +"&amp;(COUNTIF($A$8:$A$67,($A102+4))-1),""),IF(COUNTIFS(Einstellungen!$A$23:$A$34,"&lt;="&amp;($A102+4),Einstellungen!$B$23:$B$34,"&gt;="&amp;($A102+4))&gt;0,"Ferien",IF(COUNTIFS(Einstellungen!$A$38:$A$43,"&lt;="&amp;($A102+4),Einstellungen!$B$38:$B$43,"&gt;="&amp;($A102+4))&gt;0,"Sperre",IF(COUNTIF(Einstellungen!$A$47:$A$50,($A102+4))&gt;0,"Nachschr.","")))))</f>
        <v/>
      </c>
      <c r="H102" s="44">
        <f>IF($A102="","",IF(COUNTIF($A$8:$A$67,($A102+5))&gt;0,IF(INDEX($C$8:$C$67,MATCH(($A102+5),$A$8:$A$67,0))="","?",INDEX($C$8:$C$67,MATCH(($A102+5),$A$8:$A$67,0)))&amp;IF(COUNTIF($A$8:$A$67,($A102+5))&gt;1," +"&amp;(COUNTIF($A$8:$A$67,($A102+5))-1),""),IF(COUNTIFS(Einstellungen!$A$23:$A$34,"&lt;="&amp;($A102+5),Einstellungen!$B$23:$B$34,"&gt;="&amp;($A102+5))&gt;0,"Ferien",IF(COUNTIFS(Einstellungen!$A$38:$A$43,"&lt;="&amp;($A102+5),Einstellungen!$B$38:$B$43,"&gt;="&amp;($A102+5))&gt;0,"Sperre",IF(COUNTIF(Einstellungen!$A$47:$A$50,($A102+5))&gt;0,"Nachschr.","")))))</f>
        <v/>
      </c>
      <c r="I102" s="32">
        <f>IF(A102="","",COUNTIFS($I$8:$I$67,A102,$D$8:$D$67,"Klassenarbeit"))</f>
        <v/>
      </c>
      <c r="J102" s="32">
        <f>IF(A102="","",IF(A102&lt;=Einstellungen!$C$6,1,2))</f>
        <v/>
      </c>
    </row>
    <row r="103">
      <c r="A103" s="40">
        <f>IF(A102="","",IF(A102+7&gt;Einstellungen!$C$7,"",A102+7))</f>
        <v/>
      </c>
      <c r="B103" s="32">
        <f>IF(A103="","",WEEKNUM(A103,21))</f>
        <v/>
      </c>
      <c r="C103" s="44">
        <f>IF($A103="","",IF(COUNTIF($A$8:$A$67,($A103+0))&gt;0,IF(INDEX($C$8:$C$67,MATCH(($A103+0),$A$8:$A$67,0))="","?",INDEX($C$8:$C$67,MATCH(($A103+0),$A$8:$A$67,0)))&amp;IF(COUNTIF($A$8:$A$67,($A103+0))&gt;1," +"&amp;(COUNTIF($A$8:$A$67,($A103+0))-1),""),IF(COUNTIFS(Einstellungen!$A$23:$A$34,"&lt;="&amp;($A103+0),Einstellungen!$B$23:$B$34,"&gt;="&amp;($A103+0))&gt;0,"Ferien",IF(COUNTIFS(Einstellungen!$A$38:$A$43,"&lt;="&amp;($A103+0),Einstellungen!$B$38:$B$43,"&gt;="&amp;($A103+0))&gt;0,"Sperre",IF(COUNTIF(Einstellungen!$A$47:$A$50,($A103+0))&gt;0,"Nachschr.","")))))</f>
        <v/>
      </c>
      <c r="D103" s="44">
        <f>IF($A103="","",IF(COUNTIF($A$8:$A$67,($A103+1))&gt;0,IF(INDEX($C$8:$C$67,MATCH(($A103+1),$A$8:$A$67,0))="","?",INDEX($C$8:$C$67,MATCH(($A103+1),$A$8:$A$67,0)))&amp;IF(COUNTIF($A$8:$A$67,($A103+1))&gt;1," +"&amp;(COUNTIF($A$8:$A$67,($A103+1))-1),""),IF(COUNTIFS(Einstellungen!$A$23:$A$34,"&lt;="&amp;($A103+1),Einstellungen!$B$23:$B$34,"&gt;="&amp;($A103+1))&gt;0,"Ferien",IF(COUNTIFS(Einstellungen!$A$38:$A$43,"&lt;="&amp;($A103+1),Einstellungen!$B$38:$B$43,"&gt;="&amp;($A103+1))&gt;0,"Sperre",IF(COUNTIF(Einstellungen!$A$47:$A$50,($A103+1))&gt;0,"Nachschr.","")))))</f>
        <v/>
      </c>
      <c r="E103" s="44">
        <f>IF($A103="","",IF(COUNTIF($A$8:$A$67,($A103+2))&gt;0,IF(INDEX($C$8:$C$67,MATCH(($A103+2),$A$8:$A$67,0))="","?",INDEX($C$8:$C$67,MATCH(($A103+2),$A$8:$A$67,0)))&amp;IF(COUNTIF($A$8:$A$67,($A103+2))&gt;1," +"&amp;(COUNTIF($A$8:$A$67,($A103+2))-1),""),IF(COUNTIFS(Einstellungen!$A$23:$A$34,"&lt;="&amp;($A103+2),Einstellungen!$B$23:$B$34,"&gt;="&amp;($A103+2))&gt;0,"Ferien",IF(COUNTIFS(Einstellungen!$A$38:$A$43,"&lt;="&amp;($A103+2),Einstellungen!$B$38:$B$43,"&gt;="&amp;($A103+2))&gt;0,"Sperre",IF(COUNTIF(Einstellungen!$A$47:$A$50,($A103+2))&gt;0,"Nachschr.","")))))</f>
        <v/>
      </c>
      <c r="F103" s="44">
        <f>IF($A103="","",IF(COUNTIF($A$8:$A$67,($A103+3))&gt;0,IF(INDEX($C$8:$C$67,MATCH(($A103+3),$A$8:$A$67,0))="","?",INDEX($C$8:$C$67,MATCH(($A103+3),$A$8:$A$67,0)))&amp;IF(COUNTIF($A$8:$A$67,($A103+3))&gt;1," +"&amp;(COUNTIF($A$8:$A$67,($A103+3))-1),""),IF(COUNTIFS(Einstellungen!$A$23:$A$34,"&lt;="&amp;($A103+3),Einstellungen!$B$23:$B$34,"&gt;="&amp;($A103+3))&gt;0,"Ferien",IF(COUNTIFS(Einstellungen!$A$38:$A$43,"&lt;="&amp;($A103+3),Einstellungen!$B$38:$B$43,"&gt;="&amp;($A103+3))&gt;0,"Sperre",IF(COUNTIF(Einstellungen!$A$47:$A$50,($A103+3))&gt;0,"Nachschr.","")))))</f>
        <v/>
      </c>
      <c r="G103" s="44">
        <f>IF($A103="","",IF(COUNTIF($A$8:$A$67,($A103+4))&gt;0,IF(INDEX($C$8:$C$67,MATCH(($A103+4),$A$8:$A$67,0))="","?",INDEX($C$8:$C$67,MATCH(($A103+4),$A$8:$A$67,0)))&amp;IF(COUNTIF($A$8:$A$67,($A103+4))&gt;1," +"&amp;(COUNTIF($A$8:$A$67,($A103+4))-1),""),IF(COUNTIFS(Einstellungen!$A$23:$A$34,"&lt;="&amp;($A103+4),Einstellungen!$B$23:$B$34,"&gt;="&amp;($A103+4))&gt;0,"Ferien",IF(COUNTIFS(Einstellungen!$A$38:$A$43,"&lt;="&amp;($A103+4),Einstellungen!$B$38:$B$43,"&gt;="&amp;($A103+4))&gt;0,"Sperre",IF(COUNTIF(Einstellungen!$A$47:$A$50,($A103+4))&gt;0,"Nachschr.","")))))</f>
        <v/>
      </c>
      <c r="H103" s="44">
        <f>IF($A103="","",IF(COUNTIF($A$8:$A$67,($A103+5))&gt;0,IF(INDEX($C$8:$C$67,MATCH(($A103+5),$A$8:$A$67,0))="","?",INDEX($C$8:$C$67,MATCH(($A103+5),$A$8:$A$67,0)))&amp;IF(COUNTIF($A$8:$A$67,($A103+5))&gt;1," +"&amp;(COUNTIF($A$8:$A$67,($A103+5))-1),""),IF(COUNTIFS(Einstellungen!$A$23:$A$34,"&lt;="&amp;($A103+5),Einstellungen!$B$23:$B$34,"&gt;="&amp;($A103+5))&gt;0,"Ferien",IF(COUNTIFS(Einstellungen!$A$38:$A$43,"&lt;="&amp;($A103+5),Einstellungen!$B$38:$B$43,"&gt;="&amp;($A103+5))&gt;0,"Sperre",IF(COUNTIF(Einstellungen!$A$47:$A$50,($A103+5))&gt;0,"Nachschr.","")))))</f>
        <v/>
      </c>
      <c r="I103" s="32">
        <f>IF(A103="","",COUNTIFS($I$8:$I$67,A103,$D$8:$D$67,"Klassenarbeit"))</f>
        <v/>
      </c>
      <c r="J103" s="32">
        <f>IF(A103="","",IF(A103&lt;=Einstellungen!$C$6,1,2))</f>
        <v/>
      </c>
    </row>
    <row r="104">
      <c r="A104" s="40">
        <f>IF(A103="","",IF(A103+7&gt;Einstellungen!$C$7,"",A103+7))</f>
        <v/>
      </c>
      <c r="B104" s="32">
        <f>IF(A104="","",WEEKNUM(A104,21))</f>
        <v/>
      </c>
      <c r="C104" s="44">
        <f>IF($A104="","",IF(COUNTIF($A$8:$A$67,($A104+0))&gt;0,IF(INDEX($C$8:$C$67,MATCH(($A104+0),$A$8:$A$67,0))="","?",INDEX($C$8:$C$67,MATCH(($A104+0),$A$8:$A$67,0)))&amp;IF(COUNTIF($A$8:$A$67,($A104+0))&gt;1," +"&amp;(COUNTIF($A$8:$A$67,($A104+0))-1),""),IF(COUNTIFS(Einstellungen!$A$23:$A$34,"&lt;="&amp;($A104+0),Einstellungen!$B$23:$B$34,"&gt;="&amp;($A104+0))&gt;0,"Ferien",IF(COUNTIFS(Einstellungen!$A$38:$A$43,"&lt;="&amp;($A104+0),Einstellungen!$B$38:$B$43,"&gt;="&amp;($A104+0))&gt;0,"Sperre",IF(COUNTIF(Einstellungen!$A$47:$A$50,($A104+0))&gt;0,"Nachschr.","")))))</f>
        <v/>
      </c>
      <c r="D104" s="44">
        <f>IF($A104="","",IF(COUNTIF($A$8:$A$67,($A104+1))&gt;0,IF(INDEX($C$8:$C$67,MATCH(($A104+1),$A$8:$A$67,0))="","?",INDEX($C$8:$C$67,MATCH(($A104+1),$A$8:$A$67,0)))&amp;IF(COUNTIF($A$8:$A$67,($A104+1))&gt;1," +"&amp;(COUNTIF($A$8:$A$67,($A104+1))-1),""),IF(COUNTIFS(Einstellungen!$A$23:$A$34,"&lt;="&amp;($A104+1),Einstellungen!$B$23:$B$34,"&gt;="&amp;($A104+1))&gt;0,"Ferien",IF(COUNTIFS(Einstellungen!$A$38:$A$43,"&lt;="&amp;($A104+1),Einstellungen!$B$38:$B$43,"&gt;="&amp;($A104+1))&gt;0,"Sperre",IF(COUNTIF(Einstellungen!$A$47:$A$50,($A104+1))&gt;0,"Nachschr.","")))))</f>
        <v/>
      </c>
      <c r="E104" s="44">
        <f>IF($A104="","",IF(COUNTIF($A$8:$A$67,($A104+2))&gt;0,IF(INDEX($C$8:$C$67,MATCH(($A104+2),$A$8:$A$67,0))="","?",INDEX($C$8:$C$67,MATCH(($A104+2),$A$8:$A$67,0)))&amp;IF(COUNTIF($A$8:$A$67,($A104+2))&gt;1," +"&amp;(COUNTIF($A$8:$A$67,($A104+2))-1),""),IF(COUNTIFS(Einstellungen!$A$23:$A$34,"&lt;="&amp;($A104+2),Einstellungen!$B$23:$B$34,"&gt;="&amp;($A104+2))&gt;0,"Ferien",IF(COUNTIFS(Einstellungen!$A$38:$A$43,"&lt;="&amp;($A104+2),Einstellungen!$B$38:$B$43,"&gt;="&amp;($A104+2))&gt;0,"Sperre",IF(COUNTIF(Einstellungen!$A$47:$A$50,($A104+2))&gt;0,"Nachschr.","")))))</f>
        <v/>
      </c>
      <c r="F104" s="44">
        <f>IF($A104="","",IF(COUNTIF($A$8:$A$67,($A104+3))&gt;0,IF(INDEX($C$8:$C$67,MATCH(($A104+3),$A$8:$A$67,0))="","?",INDEX($C$8:$C$67,MATCH(($A104+3),$A$8:$A$67,0)))&amp;IF(COUNTIF($A$8:$A$67,($A104+3))&gt;1," +"&amp;(COUNTIF($A$8:$A$67,($A104+3))-1),""),IF(COUNTIFS(Einstellungen!$A$23:$A$34,"&lt;="&amp;($A104+3),Einstellungen!$B$23:$B$34,"&gt;="&amp;($A104+3))&gt;0,"Ferien",IF(COUNTIFS(Einstellungen!$A$38:$A$43,"&lt;="&amp;($A104+3),Einstellungen!$B$38:$B$43,"&gt;="&amp;($A104+3))&gt;0,"Sperre",IF(COUNTIF(Einstellungen!$A$47:$A$50,($A104+3))&gt;0,"Nachschr.","")))))</f>
        <v/>
      </c>
      <c r="G104" s="44">
        <f>IF($A104="","",IF(COUNTIF($A$8:$A$67,($A104+4))&gt;0,IF(INDEX($C$8:$C$67,MATCH(($A104+4),$A$8:$A$67,0))="","?",INDEX($C$8:$C$67,MATCH(($A104+4),$A$8:$A$67,0)))&amp;IF(COUNTIF($A$8:$A$67,($A104+4))&gt;1," +"&amp;(COUNTIF($A$8:$A$67,($A104+4))-1),""),IF(COUNTIFS(Einstellungen!$A$23:$A$34,"&lt;="&amp;($A104+4),Einstellungen!$B$23:$B$34,"&gt;="&amp;($A104+4))&gt;0,"Ferien",IF(COUNTIFS(Einstellungen!$A$38:$A$43,"&lt;="&amp;($A104+4),Einstellungen!$B$38:$B$43,"&gt;="&amp;($A104+4))&gt;0,"Sperre",IF(COUNTIF(Einstellungen!$A$47:$A$50,($A104+4))&gt;0,"Nachschr.","")))))</f>
        <v/>
      </c>
      <c r="H104" s="44">
        <f>IF($A104="","",IF(COUNTIF($A$8:$A$67,($A104+5))&gt;0,IF(INDEX($C$8:$C$67,MATCH(($A104+5),$A$8:$A$67,0))="","?",INDEX($C$8:$C$67,MATCH(($A104+5),$A$8:$A$67,0)))&amp;IF(COUNTIF($A$8:$A$67,($A104+5))&gt;1," +"&amp;(COUNTIF($A$8:$A$67,($A104+5))-1),""),IF(COUNTIFS(Einstellungen!$A$23:$A$34,"&lt;="&amp;($A104+5),Einstellungen!$B$23:$B$34,"&gt;="&amp;($A104+5))&gt;0,"Ferien",IF(COUNTIFS(Einstellungen!$A$38:$A$43,"&lt;="&amp;($A104+5),Einstellungen!$B$38:$B$43,"&gt;="&amp;($A104+5))&gt;0,"Sperre",IF(COUNTIF(Einstellungen!$A$47:$A$50,($A104+5))&gt;0,"Nachschr.","")))))</f>
        <v/>
      </c>
      <c r="I104" s="32">
        <f>IF(A104="","",COUNTIFS($I$8:$I$67,A104,$D$8:$D$67,"Klassenarbeit"))</f>
        <v/>
      </c>
      <c r="J104" s="32">
        <f>IF(A104="","",IF(A104&lt;=Einstellungen!$C$6,1,2))</f>
        <v/>
      </c>
    </row>
    <row r="105">
      <c r="A105" s="40">
        <f>IF(A104="","",IF(A104+7&gt;Einstellungen!$C$7,"",A104+7))</f>
        <v/>
      </c>
      <c r="B105" s="32">
        <f>IF(A105="","",WEEKNUM(A105,21))</f>
        <v/>
      </c>
      <c r="C105" s="44">
        <f>IF($A105="","",IF(COUNTIF($A$8:$A$67,($A105+0))&gt;0,IF(INDEX($C$8:$C$67,MATCH(($A105+0),$A$8:$A$67,0))="","?",INDEX($C$8:$C$67,MATCH(($A105+0),$A$8:$A$67,0)))&amp;IF(COUNTIF($A$8:$A$67,($A105+0))&gt;1," +"&amp;(COUNTIF($A$8:$A$67,($A105+0))-1),""),IF(COUNTIFS(Einstellungen!$A$23:$A$34,"&lt;="&amp;($A105+0),Einstellungen!$B$23:$B$34,"&gt;="&amp;($A105+0))&gt;0,"Ferien",IF(COUNTIFS(Einstellungen!$A$38:$A$43,"&lt;="&amp;($A105+0),Einstellungen!$B$38:$B$43,"&gt;="&amp;($A105+0))&gt;0,"Sperre",IF(COUNTIF(Einstellungen!$A$47:$A$50,($A105+0))&gt;0,"Nachschr.","")))))</f>
        <v/>
      </c>
      <c r="D105" s="44">
        <f>IF($A105="","",IF(COUNTIF($A$8:$A$67,($A105+1))&gt;0,IF(INDEX($C$8:$C$67,MATCH(($A105+1),$A$8:$A$67,0))="","?",INDEX($C$8:$C$67,MATCH(($A105+1),$A$8:$A$67,0)))&amp;IF(COUNTIF($A$8:$A$67,($A105+1))&gt;1," +"&amp;(COUNTIF($A$8:$A$67,($A105+1))-1),""),IF(COUNTIFS(Einstellungen!$A$23:$A$34,"&lt;="&amp;($A105+1),Einstellungen!$B$23:$B$34,"&gt;="&amp;($A105+1))&gt;0,"Ferien",IF(COUNTIFS(Einstellungen!$A$38:$A$43,"&lt;="&amp;($A105+1),Einstellungen!$B$38:$B$43,"&gt;="&amp;($A105+1))&gt;0,"Sperre",IF(COUNTIF(Einstellungen!$A$47:$A$50,($A105+1))&gt;0,"Nachschr.","")))))</f>
        <v/>
      </c>
      <c r="E105" s="44">
        <f>IF($A105="","",IF(COUNTIF($A$8:$A$67,($A105+2))&gt;0,IF(INDEX($C$8:$C$67,MATCH(($A105+2),$A$8:$A$67,0))="","?",INDEX($C$8:$C$67,MATCH(($A105+2),$A$8:$A$67,0)))&amp;IF(COUNTIF($A$8:$A$67,($A105+2))&gt;1," +"&amp;(COUNTIF($A$8:$A$67,($A105+2))-1),""),IF(COUNTIFS(Einstellungen!$A$23:$A$34,"&lt;="&amp;($A105+2),Einstellungen!$B$23:$B$34,"&gt;="&amp;($A105+2))&gt;0,"Ferien",IF(COUNTIFS(Einstellungen!$A$38:$A$43,"&lt;="&amp;($A105+2),Einstellungen!$B$38:$B$43,"&gt;="&amp;($A105+2))&gt;0,"Sperre",IF(COUNTIF(Einstellungen!$A$47:$A$50,($A105+2))&gt;0,"Nachschr.","")))))</f>
        <v/>
      </c>
      <c r="F105" s="44">
        <f>IF($A105="","",IF(COUNTIF($A$8:$A$67,($A105+3))&gt;0,IF(INDEX($C$8:$C$67,MATCH(($A105+3),$A$8:$A$67,0))="","?",INDEX($C$8:$C$67,MATCH(($A105+3),$A$8:$A$67,0)))&amp;IF(COUNTIF($A$8:$A$67,($A105+3))&gt;1," +"&amp;(COUNTIF($A$8:$A$67,($A105+3))-1),""),IF(COUNTIFS(Einstellungen!$A$23:$A$34,"&lt;="&amp;($A105+3),Einstellungen!$B$23:$B$34,"&gt;="&amp;($A105+3))&gt;0,"Ferien",IF(COUNTIFS(Einstellungen!$A$38:$A$43,"&lt;="&amp;($A105+3),Einstellungen!$B$38:$B$43,"&gt;="&amp;($A105+3))&gt;0,"Sperre",IF(COUNTIF(Einstellungen!$A$47:$A$50,($A105+3))&gt;0,"Nachschr.","")))))</f>
        <v/>
      </c>
      <c r="G105" s="44">
        <f>IF($A105="","",IF(COUNTIF($A$8:$A$67,($A105+4))&gt;0,IF(INDEX($C$8:$C$67,MATCH(($A105+4),$A$8:$A$67,0))="","?",INDEX($C$8:$C$67,MATCH(($A105+4),$A$8:$A$67,0)))&amp;IF(COUNTIF($A$8:$A$67,($A105+4))&gt;1," +"&amp;(COUNTIF($A$8:$A$67,($A105+4))-1),""),IF(COUNTIFS(Einstellungen!$A$23:$A$34,"&lt;="&amp;($A105+4),Einstellungen!$B$23:$B$34,"&gt;="&amp;($A105+4))&gt;0,"Ferien",IF(COUNTIFS(Einstellungen!$A$38:$A$43,"&lt;="&amp;($A105+4),Einstellungen!$B$38:$B$43,"&gt;="&amp;($A105+4))&gt;0,"Sperre",IF(COUNTIF(Einstellungen!$A$47:$A$50,($A105+4))&gt;0,"Nachschr.","")))))</f>
        <v/>
      </c>
      <c r="H105" s="44">
        <f>IF($A105="","",IF(COUNTIF($A$8:$A$67,($A105+5))&gt;0,IF(INDEX($C$8:$C$67,MATCH(($A105+5),$A$8:$A$67,0))="","?",INDEX($C$8:$C$67,MATCH(($A105+5),$A$8:$A$67,0)))&amp;IF(COUNTIF($A$8:$A$67,($A105+5))&gt;1," +"&amp;(COUNTIF($A$8:$A$67,($A105+5))-1),""),IF(COUNTIFS(Einstellungen!$A$23:$A$34,"&lt;="&amp;($A105+5),Einstellungen!$B$23:$B$34,"&gt;="&amp;($A105+5))&gt;0,"Ferien",IF(COUNTIFS(Einstellungen!$A$38:$A$43,"&lt;="&amp;($A105+5),Einstellungen!$B$38:$B$43,"&gt;="&amp;($A105+5))&gt;0,"Sperre",IF(COUNTIF(Einstellungen!$A$47:$A$50,($A105+5))&gt;0,"Nachschr.","")))))</f>
        <v/>
      </c>
      <c r="I105" s="32">
        <f>IF(A105="","",COUNTIFS($I$8:$I$67,A105,$D$8:$D$67,"Klassenarbeit"))</f>
        <v/>
      </c>
      <c r="J105" s="32">
        <f>IF(A105="","",IF(A105&lt;=Einstellungen!$C$6,1,2))</f>
        <v/>
      </c>
    </row>
    <row r="106">
      <c r="A106" s="40">
        <f>IF(A105="","",IF(A105+7&gt;Einstellungen!$C$7,"",A105+7))</f>
        <v/>
      </c>
      <c r="B106" s="32">
        <f>IF(A106="","",WEEKNUM(A106,21))</f>
        <v/>
      </c>
      <c r="C106" s="44">
        <f>IF($A106="","",IF(COUNTIF($A$8:$A$67,($A106+0))&gt;0,IF(INDEX($C$8:$C$67,MATCH(($A106+0),$A$8:$A$67,0))="","?",INDEX($C$8:$C$67,MATCH(($A106+0),$A$8:$A$67,0)))&amp;IF(COUNTIF($A$8:$A$67,($A106+0))&gt;1," +"&amp;(COUNTIF($A$8:$A$67,($A106+0))-1),""),IF(COUNTIFS(Einstellungen!$A$23:$A$34,"&lt;="&amp;($A106+0),Einstellungen!$B$23:$B$34,"&gt;="&amp;($A106+0))&gt;0,"Ferien",IF(COUNTIFS(Einstellungen!$A$38:$A$43,"&lt;="&amp;($A106+0),Einstellungen!$B$38:$B$43,"&gt;="&amp;($A106+0))&gt;0,"Sperre",IF(COUNTIF(Einstellungen!$A$47:$A$50,($A106+0))&gt;0,"Nachschr.","")))))</f>
        <v/>
      </c>
      <c r="D106" s="44">
        <f>IF($A106="","",IF(COUNTIF($A$8:$A$67,($A106+1))&gt;0,IF(INDEX($C$8:$C$67,MATCH(($A106+1),$A$8:$A$67,0))="","?",INDEX($C$8:$C$67,MATCH(($A106+1),$A$8:$A$67,0)))&amp;IF(COUNTIF($A$8:$A$67,($A106+1))&gt;1," +"&amp;(COUNTIF($A$8:$A$67,($A106+1))-1),""),IF(COUNTIFS(Einstellungen!$A$23:$A$34,"&lt;="&amp;($A106+1),Einstellungen!$B$23:$B$34,"&gt;="&amp;($A106+1))&gt;0,"Ferien",IF(COUNTIFS(Einstellungen!$A$38:$A$43,"&lt;="&amp;($A106+1),Einstellungen!$B$38:$B$43,"&gt;="&amp;($A106+1))&gt;0,"Sperre",IF(COUNTIF(Einstellungen!$A$47:$A$50,($A106+1))&gt;0,"Nachschr.","")))))</f>
        <v/>
      </c>
      <c r="E106" s="44">
        <f>IF($A106="","",IF(COUNTIF($A$8:$A$67,($A106+2))&gt;0,IF(INDEX($C$8:$C$67,MATCH(($A106+2),$A$8:$A$67,0))="","?",INDEX($C$8:$C$67,MATCH(($A106+2),$A$8:$A$67,0)))&amp;IF(COUNTIF($A$8:$A$67,($A106+2))&gt;1," +"&amp;(COUNTIF($A$8:$A$67,($A106+2))-1),""),IF(COUNTIFS(Einstellungen!$A$23:$A$34,"&lt;="&amp;($A106+2),Einstellungen!$B$23:$B$34,"&gt;="&amp;($A106+2))&gt;0,"Ferien",IF(COUNTIFS(Einstellungen!$A$38:$A$43,"&lt;="&amp;($A106+2),Einstellungen!$B$38:$B$43,"&gt;="&amp;($A106+2))&gt;0,"Sperre",IF(COUNTIF(Einstellungen!$A$47:$A$50,($A106+2))&gt;0,"Nachschr.","")))))</f>
        <v/>
      </c>
      <c r="F106" s="44">
        <f>IF($A106="","",IF(COUNTIF($A$8:$A$67,($A106+3))&gt;0,IF(INDEX($C$8:$C$67,MATCH(($A106+3),$A$8:$A$67,0))="","?",INDEX($C$8:$C$67,MATCH(($A106+3),$A$8:$A$67,0)))&amp;IF(COUNTIF($A$8:$A$67,($A106+3))&gt;1," +"&amp;(COUNTIF($A$8:$A$67,($A106+3))-1),""),IF(COUNTIFS(Einstellungen!$A$23:$A$34,"&lt;="&amp;($A106+3),Einstellungen!$B$23:$B$34,"&gt;="&amp;($A106+3))&gt;0,"Ferien",IF(COUNTIFS(Einstellungen!$A$38:$A$43,"&lt;="&amp;($A106+3),Einstellungen!$B$38:$B$43,"&gt;="&amp;($A106+3))&gt;0,"Sperre",IF(COUNTIF(Einstellungen!$A$47:$A$50,($A106+3))&gt;0,"Nachschr.","")))))</f>
        <v/>
      </c>
      <c r="G106" s="44">
        <f>IF($A106="","",IF(COUNTIF($A$8:$A$67,($A106+4))&gt;0,IF(INDEX($C$8:$C$67,MATCH(($A106+4),$A$8:$A$67,0))="","?",INDEX($C$8:$C$67,MATCH(($A106+4),$A$8:$A$67,0)))&amp;IF(COUNTIF($A$8:$A$67,($A106+4))&gt;1," +"&amp;(COUNTIF($A$8:$A$67,($A106+4))-1),""),IF(COUNTIFS(Einstellungen!$A$23:$A$34,"&lt;="&amp;($A106+4),Einstellungen!$B$23:$B$34,"&gt;="&amp;($A106+4))&gt;0,"Ferien",IF(COUNTIFS(Einstellungen!$A$38:$A$43,"&lt;="&amp;($A106+4),Einstellungen!$B$38:$B$43,"&gt;="&amp;($A106+4))&gt;0,"Sperre",IF(COUNTIF(Einstellungen!$A$47:$A$50,($A106+4))&gt;0,"Nachschr.","")))))</f>
        <v/>
      </c>
      <c r="H106" s="44">
        <f>IF($A106="","",IF(COUNTIF($A$8:$A$67,($A106+5))&gt;0,IF(INDEX($C$8:$C$67,MATCH(($A106+5),$A$8:$A$67,0))="","?",INDEX($C$8:$C$67,MATCH(($A106+5),$A$8:$A$67,0)))&amp;IF(COUNTIF($A$8:$A$67,($A106+5))&gt;1," +"&amp;(COUNTIF($A$8:$A$67,($A106+5))-1),""),IF(COUNTIFS(Einstellungen!$A$23:$A$34,"&lt;="&amp;($A106+5),Einstellungen!$B$23:$B$34,"&gt;="&amp;($A106+5))&gt;0,"Ferien",IF(COUNTIFS(Einstellungen!$A$38:$A$43,"&lt;="&amp;($A106+5),Einstellungen!$B$38:$B$43,"&gt;="&amp;($A106+5))&gt;0,"Sperre",IF(COUNTIF(Einstellungen!$A$47:$A$50,($A106+5))&gt;0,"Nachschr.","")))))</f>
        <v/>
      </c>
      <c r="I106" s="32">
        <f>IF(A106="","",COUNTIFS($I$8:$I$67,A106,$D$8:$D$67,"Klassenarbeit"))</f>
        <v/>
      </c>
      <c r="J106" s="32">
        <f>IF(A106="","",IF(A106&lt;=Einstellungen!$C$6,1,2))</f>
        <v/>
      </c>
    </row>
    <row r="107">
      <c r="A107" s="40">
        <f>IF(A106="","",IF(A106+7&gt;Einstellungen!$C$7,"",A106+7))</f>
        <v/>
      </c>
      <c r="B107" s="32">
        <f>IF(A107="","",WEEKNUM(A107,21))</f>
        <v/>
      </c>
      <c r="C107" s="44">
        <f>IF($A107="","",IF(COUNTIF($A$8:$A$67,($A107+0))&gt;0,IF(INDEX($C$8:$C$67,MATCH(($A107+0),$A$8:$A$67,0))="","?",INDEX($C$8:$C$67,MATCH(($A107+0),$A$8:$A$67,0)))&amp;IF(COUNTIF($A$8:$A$67,($A107+0))&gt;1," +"&amp;(COUNTIF($A$8:$A$67,($A107+0))-1),""),IF(COUNTIFS(Einstellungen!$A$23:$A$34,"&lt;="&amp;($A107+0),Einstellungen!$B$23:$B$34,"&gt;="&amp;($A107+0))&gt;0,"Ferien",IF(COUNTIFS(Einstellungen!$A$38:$A$43,"&lt;="&amp;($A107+0),Einstellungen!$B$38:$B$43,"&gt;="&amp;($A107+0))&gt;0,"Sperre",IF(COUNTIF(Einstellungen!$A$47:$A$50,($A107+0))&gt;0,"Nachschr.","")))))</f>
        <v/>
      </c>
      <c r="D107" s="44">
        <f>IF($A107="","",IF(COUNTIF($A$8:$A$67,($A107+1))&gt;0,IF(INDEX($C$8:$C$67,MATCH(($A107+1),$A$8:$A$67,0))="","?",INDEX($C$8:$C$67,MATCH(($A107+1),$A$8:$A$67,0)))&amp;IF(COUNTIF($A$8:$A$67,($A107+1))&gt;1," +"&amp;(COUNTIF($A$8:$A$67,($A107+1))-1),""),IF(COUNTIFS(Einstellungen!$A$23:$A$34,"&lt;="&amp;($A107+1),Einstellungen!$B$23:$B$34,"&gt;="&amp;($A107+1))&gt;0,"Ferien",IF(COUNTIFS(Einstellungen!$A$38:$A$43,"&lt;="&amp;($A107+1),Einstellungen!$B$38:$B$43,"&gt;="&amp;($A107+1))&gt;0,"Sperre",IF(COUNTIF(Einstellungen!$A$47:$A$50,($A107+1))&gt;0,"Nachschr.","")))))</f>
        <v/>
      </c>
      <c r="E107" s="44">
        <f>IF($A107="","",IF(COUNTIF($A$8:$A$67,($A107+2))&gt;0,IF(INDEX($C$8:$C$67,MATCH(($A107+2),$A$8:$A$67,0))="","?",INDEX($C$8:$C$67,MATCH(($A107+2),$A$8:$A$67,0)))&amp;IF(COUNTIF($A$8:$A$67,($A107+2))&gt;1," +"&amp;(COUNTIF($A$8:$A$67,($A107+2))-1),""),IF(COUNTIFS(Einstellungen!$A$23:$A$34,"&lt;="&amp;($A107+2),Einstellungen!$B$23:$B$34,"&gt;="&amp;($A107+2))&gt;0,"Ferien",IF(COUNTIFS(Einstellungen!$A$38:$A$43,"&lt;="&amp;($A107+2),Einstellungen!$B$38:$B$43,"&gt;="&amp;($A107+2))&gt;0,"Sperre",IF(COUNTIF(Einstellungen!$A$47:$A$50,($A107+2))&gt;0,"Nachschr.","")))))</f>
        <v/>
      </c>
      <c r="F107" s="44">
        <f>IF($A107="","",IF(COUNTIF($A$8:$A$67,($A107+3))&gt;0,IF(INDEX($C$8:$C$67,MATCH(($A107+3),$A$8:$A$67,0))="","?",INDEX($C$8:$C$67,MATCH(($A107+3),$A$8:$A$67,0)))&amp;IF(COUNTIF($A$8:$A$67,($A107+3))&gt;1," +"&amp;(COUNTIF($A$8:$A$67,($A107+3))-1),""),IF(COUNTIFS(Einstellungen!$A$23:$A$34,"&lt;="&amp;($A107+3),Einstellungen!$B$23:$B$34,"&gt;="&amp;($A107+3))&gt;0,"Ferien",IF(COUNTIFS(Einstellungen!$A$38:$A$43,"&lt;="&amp;($A107+3),Einstellungen!$B$38:$B$43,"&gt;="&amp;($A107+3))&gt;0,"Sperre",IF(COUNTIF(Einstellungen!$A$47:$A$50,($A107+3))&gt;0,"Nachschr.","")))))</f>
        <v/>
      </c>
      <c r="G107" s="44">
        <f>IF($A107="","",IF(COUNTIF($A$8:$A$67,($A107+4))&gt;0,IF(INDEX($C$8:$C$67,MATCH(($A107+4),$A$8:$A$67,0))="","?",INDEX($C$8:$C$67,MATCH(($A107+4),$A$8:$A$67,0)))&amp;IF(COUNTIF($A$8:$A$67,($A107+4))&gt;1," +"&amp;(COUNTIF($A$8:$A$67,($A107+4))-1),""),IF(COUNTIFS(Einstellungen!$A$23:$A$34,"&lt;="&amp;($A107+4),Einstellungen!$B$23:$B$34,"&gt;="&amp;($A107+4))&gt;0,"Ferien",IF(COUNTIFS(Einstellungen!$A$38:$A$43,"&lt;="&amp;($A107+4),Einstellungen!$B$38:$B$43,"&gt;="&amp;($A107+4))&gt;0,"Sperre",IF(COUNTIF(Einstellungen!$A$47:$A$50,($A107+4))&gt;0,"Nachschr.","")))))</f>
        <v/>
      </c>
      <c r="H107" s="44">
        <f>IF($A107="","",IF(COUNTIF($A$8:$A$67,($A107+5))&gt;0,IF(INDEX($C$8:$C$67,MATCH(($A107+5),$A$8:$A$67,0))="","?",INDEX($C$8:$C$67,MATCH(($A107+5),$A$8:$A$67,0)))&amp;IF(COUNTIF($A$8:$A$67,($A107+5))&gt;1," +"&amp;(COUNTIF($A$8:$A$67,($A107+5))-1),""),IF(COUNTIFS(Einstellungen!$A$23:$A$34,"&lt;="&amp;($A107+5),Einstellungen!$B$23:$B$34,"&gt;="&amp;($A107+5))&gt;0,"Ferien",IF(COUNTIFS(Einstellungen!$A$38:$A$43,"&lt;="&amp;($A107+5),Einstellungen!$B$38:$B$43,"&gt;="&amp;($A107+5))&gt;0,"Sperre",IF(COUNTIF(Einstellungen!$A$47:$A$50,($A107+5))&gt;0,"Nachschr.","")))))</f>
        <v/>
      </c>
      <c r="I107" s="32">
        <f>IF(A107="","",COUNTIFS($I$8:$I$67,A107,$D$8:$D$67,"Klassenarbeit"))</f>
        <v/>
      </c>
      <c r="J107" s="32">
        <f>IF(A107="","",IF(A107&lt;=Einstellungen!$C$6,1,2))</f>
        <v/>
      </c>
    </row>
    <row r="108">
      <c r="A108" s="40">
        <f>IF(A107="","",IF(A107+7&gt;Einstellungen!$C$7,"",A107+7))</f>
        <v/>
      </c>
      <c r="B108" s="32">
        <f>IF(A108="","",WEEKNUM(A108,21))</f>
        <v/>
      </c>
      <c r="C108" s="44">
        <f>IF($A108="","",IF(COUNTIF($A$8:$A$67,($A108+0))&gt;0,IF(INDEX($C$8:$C$67,MATCH(($A108+0),$A$8:$A$67,0))="","?",INDEX($C$8:$C$67,MATCH(($A108+0),$A$8:$A$67,0)))&amp;IF(COUNTIF($A$8:$A$67,($A108+0))&gt;1," +"&amp;(COUNTIF($A$8:$A$67,($A108+0))-1),""),IF(COUNTIFS(Einstellungen!$A$23:$A$34,"&lt;="&amp;($A108+0),Einstellungen!$B$23:$B$34,"&gt;="&amp;($A108+0))&gt;0,"Ferien",IF(COUNTIFS(Einstellungen!$A$38:$A$43,"&lt;="&amp;($A108+0),Einstellungen!$B$38:$B$43,"&gt;="&amp;($A108+0))&gt;0,"Sperre",IF(COUNTIF(Einstellungen!$A$47:$A$50,($A108+0))&gt;0,"Nachschr.","")))))</f>
        <v/>
      </c>
      <c r="D108" s="44">
        <f>IF($A108="","",IF(COUNTIF($A$8:$A$67,($A108+1))&gt;0,IF(INDEX($C$8:$C$67,MATCH(($A108+1),$A$8:$A$67,0))="","?",INDEX($C$8:$C$67,MATCH(($A108+1),$A$8:$A$67,0)))&amp;IF(COUNTIF($A$8:$A$67,($A108+1))&gt;1," +"&amp;(COUNTIF($A$8:$A$67,($A108+1))-1),""),IF(COUNTIFS(Einstellungen!$A$23:$A$34,"&lt;="&amp;($A108+1),Einstellungen!$B$23:$B$34,"&gt;="&amp;($A108+1))&gt;0,"Ferien",IF(COUNTIFS(Einstellungen!$A$38:$A$43,"&lt;="&amp;($A108+1),Einstellungen!$B$38:$B$43,"&gt;="&amp;($A108+1))&gt;0,"Sperre",IF(COUNTIF(Einstellungen!$A$47:$A$50,($A108+1))&gt;0,"Nachschr.","")))))</f>
        <v/>
      </c>
      <c r="E108" s="44">
        <f>IF($A108="","",IF(COUNTIF($A$8:$A$67,($A108+2))&gt;0,IF(INDEX($C$8:$C$67,MATCH(($A108+2),$A$8:$A$67,0))="","?",INDEX($C$8:$C$67,MATCH(($A108+2),$A$8:$A$67,0)))&amp;IF(COUNTIF($A$8:$A$67,($A108+2))&gt;1," +"&amp;(COUNTIF($A$8:$A$67,($A108+2))-1),""),IF(COUNTIFS(Einstellungen!$A$23:$A$34,"&lt;="&amp;($A108+2),Einstellungen!$B$23:$B$34,"&gt;="&amp;($A108+2))&gt;0,"Ferien",IF(COUNTIFS(Einstellungen!$A$38:$A$43,"&lt;="&amp;($A108+2),Einstellungen!$B$38:$B$43,"&gt;="&amp;($A108+2))&gt;0,"Sperre",IF(COUNTIF(Einstellungen!$A$47:$A$50,($A108+2))&gt;0,"Nachschr.","")))))</f>
        <v/>
      </c>
      <c r="F108" s="44">
        <f>IF($A108="","",IF(COUNTIF($A$8:$A$67,($A108+3))&gt;0,IF(INDEX($C$8:$C$67,MATCH(($A108+3),$A$8:$A$67,0))="","?",INDEX($C$8:$C$67,MATCH(($A108+3),$A$8:$A$67,0)))&amp;IF(COUNTIF($A$8:$A$67,($A108+3))&gt;1," +"&amp;(COUNTIF($A$8:$A$67,($A108+3))-1),""),IF(COUNTIFS(Einstellungen!$A$23:$A$34,"&lt;="&amp;($A108+3),Einstellungen!$B$23:$B$34,"&gt;="&amp;($A108+3))&gt;0,"Ferien",IF(COUNTIFS(Einstellungen!$A$38:$A$43,"&lt;="&amp;($A108+3),Einstellungen!$B$38:$B$43,"&gt;="&amp;($A108+3))&gt;0,"Sperre",IF(COUNTIF(Einstellungen!$A$47:$A$50,($A108+3))&gt;0,"Nachschr.","")))))</f>
        <v/>
      </c>
      <c r="G108" s="44">
        <f>IF($A108="","",IF(COUNTIF($A$8:$A$67,($A108+4))&gt;0,IF(INDEX($C$8:$C$67,MATCH(($A108+4),$A$8:$A$67,0))="","?",INDEX($C$8:$C$67,MATCH(($A108+4),$A$8:$A$67,0)))&amp;IF(COUNTIF($A$8:$A$67,($A108+4))&gt;1," +"&amp;(COUNTIF($A$8:$A$67,($A108+4))-1),""),IF(COUNTIFS(Einstellungen!$A$23:$A$34,"&lt;="&amp;($A108+4),Einstellungen!$B$23:$B$34,"&gt;="&amp;($A108+4))&gt;0,"Ferien",IF(COUNTIFS(Einstellungen!$A$38:$A$43,"&lt;="&amp;($A108+4),Einstellungen!$B$38:$B$43,"&gt;="&amp;($A108+4))&gt;0,"Sperre",IF(COUNTIF(Einstellungen!$A$47:$A$50,($A108+4))&gt;0,"Nachschr.","")))))</f>
        <v/>
      </c>
      <c r="H108" s="44">
        <f>IF($A108="","",IF(COUNTIF($A$8:$A$67,($A108+5))&gt;0,IF(INDEX($C$8:$C$67,MATCH(($A108+5),$A$8:$A$67,0))="","?",INDEX($C$8:$C$67,MATCH(($A108+5),$A$8:$A$67,0)))&amp;IF(COUNTIF($A$8:$A$67,($A108+5))&gt;1," +"&amp;(COUNTIF($A$8:$A$67,($A108+5))-1),""),IF(COUNTIFS(Einstellungen!$A$23:$A$34,"&lt;="&amp;($A108+5),Einstellungen!$B$23:$B$34,"&gt;="&amp;($A108+5))&gt;0,"Ferien",IF(COUNTIFS(Einstellungen!$A$38:$A$43,"&lt;="&amp;($A108+5),Einstellungen!$B$38:$B$43,"&gt;="&amp;($A108+5))&gt;0,"Sperre",IF(COUNTIF(Einstellungen!$A$47:$A$50,($A108+5))&gt;0,"Nachschr.","")))))</f>
        <v/>
      </c>
      <c r="I108" s="32">
        <f>IF(A108="","",COUNTIFS($I$8:$I$67,A108,$D$8:$D$67,"Klassenarbeit"))</f>
        <v/>
      </c>
      <c r="J108" s="32">
        <f>IF(A108="","",IF(A108&lt;=Einstellungen!$C$6,1,2))</f>
        <v/>
      </c>
    </row>
    <row r="109">
      <c r="A109" s="40">
        <f>IF(A108="","",IF(A108+7&gt;Einstellungen!$C$7,"",A108+7))</f>
        <v/>
      </c>
      <c r="B109" s="32">
        <f>IF(A109="","",WEEKNUM(A109,21))</f>
        <v/>
      </c>
      <c r="C109" s="44">
        <f>IF($A109="","",IF(COUNTIF($A$8:$A$67,($A109+0))&gt;0,IF(INDEX($C$8:$C$67,MATCH(($A109+0),$A$8:$A$67,0))="","?",INDEX($C$8:$C$67,MATCH(($A109+0),$A$8:$A$67,0)))&amp;IF(COUNTIF($A$8:$A$67,($A109+0))&gt;1," +"&amp;(COUNTIF($A$8:$A$67,($A109+0))-1),""),IF(COUNTIFS(Einstellungen!$A$23:$A$34,"&lt;="&amp;($A109+0),Einstellungen!$B$23:$B$34,"&gt;="&amp;($A109+0))&gt;0,"Ferien",IF(COUNTIFS(Einstellungen!$A$38:$A$43,"&lt;="&amp;($A109+0),Einstellungen!$B$38:$B$43,"&gt;="&amp;($A109+0))&gt;0,"Sperre",IF(COUNTIF(Einstellungen!$A$47:$A$50,($A109+0))&gt;0,"Nachschr.","")))))</f>
        <v/>
      </c>
      <c r="D109" s="44">
        <f>IF($A109="","",IF(COUNTIF($A$8:$A$67,($A109+1))&gt;0,IF(INDEX($C$8:$C$67,MATCH(($A109+1),$A$8:$A$67,0))="","?",INDEX($C$8:$C$67,MATCH(($A109+1),$A$8:$A$67,0)))&amp;IF(COUNTIF($A$8:$A$67,($A109+1))&gt;1," +"&amp;(COUNTIF($A$8:$A$67,($A109+1))-1),""),IF(COUNTIFS(Einstellungen!$A$23:$A$34,"&lt;="&amp;($A109+1),Einstellungen!$B$23:$B$34,"&gt;="&amp;($A109+1))&gt;0,"Ferien",IF(COUNTIFS(Einstellungen!$A$38:$A$43,"&lt;="&amp;($A109+1),Einstellungen!$B$38:$B$43,"&gt;="&amp;($A109+1))&gt;0,"Sperre",IF(COUNTIF(Einstellungen!$A$47:$A$50,($A109+1))&gt;0,"Nachschr.","")))))</f>
        <v/>
      </c>
      <c r="E109" s="44">
        <f>IF($A109="","",IF(COUNTIF($A$8:$A$67,($A109+2))&gt;0,IF(INDEX($C$8:$C$67,MATCH(($A109+2),$A$8:$A$67,0))="","?",INDEX($C$8:$C$67,MATCH(($A109+2),$A$8:$A$67,0)))&amp;IF(COUNTIF($A$8:$A$67,($A109+2))&gt;1," +"&amp;(COUNTIF($A$8:$A$67,($A109+2))-1),""),IF(COUNTIFS(Einstellungen!$A$23:$A$34,"&lt;="&amp;($A109+2),Einstellungen!$B$23:$B$34,"&gt;="&amp;($A109+2))&gt;0,"Ferien",IF(COUNTIFS(Einstellungen!$A$38:$A$43,"&lt;="&amp;($A109+2),Einstellungen!$B$38:$B$43,"&gt;="&amp;($A109+2))&gt;0,"Sperre",IF(COUNTIF(Einstellungen!$A$47:$A$50,($A109+2))&gt;0,"Nachschr.","")))))</f>
        <v/>
      </c>
      <c r="F109" s="44">
        <f>IF($A109="","",IF(COUNTIF($A$8:$A$67,($A109+3))&gt;0,IF(INDEX($C$8:$C$67,MATCH(($A109+3),$A$8:$A$67,0))="","?",INDEX($C$8:$C$67,MATCH(($A109+3),$A$8:$A$67,0)))&amp;IF(COUNTIF($A$8:$A$67,($A109+3))&gt;1," +"&amp;(COUNTIF($A$8:$A$67,($A109+3))-1),""),IF(COUNTIFS(Einstellungen!$A$23:$A$34,"&lt;="&amp;($A109+3),Einstellungen!$B$23:$B$34,"&gt;="&amp;($A109+3))&gt;0,"Ferien",IF(COUNTIFS(Einstellungen!$A$38:$A$43,"&lt;="&amp;($A109+3),Einstellungen!$B$38:$B$43,"&gt;="&amp;($A109+3))&gt;0,"Sperre",IF(COUNTIF(Einstellungen!$A$47:$A$50,($A109+3))&gt;0,"Nachschr.","")))))</f>
        <v/>
      </c>
      <c r="G109" s="44">
        <f>IF($A109="","",IF(COUNTIF($A$8:$A$67,($A109+4))&gt;0,IF(INDEX($C$8:$C$67,MATCH(($A109+4),$A$8:$A$67,0))="","?",INDEX($C$8:$C$67,MATCH(($A109+4),$A$8:$A$67,0)))&amp;IF(COUNTIF($A$8:$A$67,($A109+4))&gt;1," +"&amp;(COUNTIF($A$8:$A$67,($A109+4))-1),""),IF(COUNTIFS(Einstellungen!$A$23:$A$34,"&lt;="&amp;($A109+4),Einstellungen!$B$23:$B$34,"&gt;="&amp;($A109+4))&gt;0,"Ferien",IF(COUNTIFS(Einstellungen!$A$38:$A$43,"&lt;="&amp;($A109+4),Einstellungen!$B$38:$B$43,"&gt;="&amp;($A109+4))&gt;0,"Sperre",IF(COUNTIF(Einstellungen!$A$47:$A$50,($A109+4))&gt;0,"Nachschr.","")))))</f>
        <v/>
      </c>
      <c r="H109" s="44">
        <f>IF($A109="","",IF(COUNTIF($A$8:$A$67,($A109+5))&gt;0,IF(INDEX($C$8:$C$67,MATCH(($A109+5),$A$8:$A$67,0))="","?",INDEX($C$8:$C$67,MATCH(($A109+5),$A$8:$A$67,0)))&amp;IF(COUNTIF($A$8:$A$67,($A109+5))&gt;1," +"&amp;(COUNTIF($A$8:$A$67,($A109+5))-1),""),IF(COUNTIFS(Einstellungen!$A$23:$A$34,"&lt;="&amp;($A109+5),Einstellungen!$B$23:$B$34,"&gt;="&amp;($A109+5))&gt;0,"Ferien",IF(COUNTIFS(Einstellungen!$A$38:$A$43,"&lt;="&amp;($A109+5),Einstellungen!$B$38:$B$43,"&gt;="&amp;($A109+5))&gt;0,"Sperre",IF(COUNTIF(Einstellungen!$A$47:$A$50,($A109+5))&gt;0,"Nachschr.","")))))</f>
        <v/>
      </c>
      <c r="I109" s="32">
        <f>IF(A109="","",COUNTIFS($I$8:$I$67,A109,$D$8:$D$67,"Klassenarbeit"))</f>
        <v/>
      </c>
      <c r="J109" s="32">
        <f>IF(A109="","",IF(A109&lt;=Einstellungen!$C$6,1,2))</f>
        <v/>
      </c>
    </row>
    <row r="110">
      <c r="A110" s="40">
        <f>IF(A109="","",IF(A109+7&gt;Einstellungen!$C$7,"",A109+7))</f>
        <v/>
      </c>
      <c r="B110" s="32">
        <f>IF(A110="","",WEEKNUM(A110,21))</f>
        <v/>
      </c>
      <c r="C110" s="44">
        <f>IF($A110="","",IF(COUNTIF($A$8:$A$67,($A110+0))&gt;0,IF(INDEX($C$8:$C$67,MATCH(($A110+0),$A$8:$A$67,0))="","?",INDEX($C$8:$C$67,MATCH(($A110+0),$A$8:$A$67,0)))&amp;IF(COUNTIF($A$8:$A$67,($A110+0))&gt;1," +"&amp;(COUNTIF($A$8:$A$67,($A110+0))-1),""),IF(COUNTIFS(Einstellungen!$A$23:$A$34,"&lt;="&amp;($A110+0),Einstellungen!$B$23:$B$34,"&gt;="&amp;($A110+0))&gt;0,"Ferien",IF(COUNTIFS(Einstellungen!$A$38:$A$43,"&lt;="&amp;($A110+0),Einstellungen!$B$38:$B$43,"&gt;="&amp;($A110+0))&gt;0,"Sperre",IF(COUNTIF(Einstellungen!$A$47:$A$50,($A110+0))&gt;0,"Nachschr.","")))))</f>
        <v/>
      </c>
      <c r="D110" s="44">
        <f>IF($A110="","",IF(COUNTIF($A$8:$A$67,($A110+1))&gt;0,IF(INDEX($C$8:$C$67,MATCH(($A110+1),$A$8:$A$67,0))="","?",INDEX($C$8:$C$67,MATCH(($A110+1),$A$8:$A$67,0)))&amp;IF(COUNTIF($A$8:$A$67,($A110+1))&gt;1," +"&amp;(COUNTIF($A$8:$A$67,($A110+1))-1),""),IF(COUNTIFS(Einstellungen!$A$23:$A$34,"&lt;="&amp;($A110+1),Einstellungen!$B$23:$B$34,"&gt;="&amp;($A110+1))&gt;0,"Ferien",IF(COUNTIFS(Einstellungen!$A$38:$A$43,"&lt;="&amp;($A110+1),Einstellungen!$B$38:$B$43,"&gt;="&amp;($A110+1))&gt;0,"Sperre",IF(COUNTIF(Einstellungen!$A$47:$A$50,($A110+1))&gt;0,"Nachschr.","")))))</f>
        <v/>
      </c>
      <c r="E110" s="44">
        <f>IF($A110="","",IF(COUNTIF($A$8:$A$67,($A110+2))&gt;0,IF(INDEX($C$8:$C$67,MATCH(($A110+2),$A$8:$A$67,0))="","?",INDEX($C$8:$C$67,MATCH(($A110+2),$A$8:$A$67,0)))&amp;IF(COUNTIF($A$8:$A$67,($A110+2))&gt;1," +"&amp;(COUNTIF($A$8:$A$67,($A110+2))-1),""),IF(COUNTIFS(Einstellungen!$A$23:$A$34,"&lt;="&amp;($A110+2),Einstellungen!$B$23:$B$34,"&gt;="&amp;($A110+2))&gt;0,"Ferien",IF(COUNTIFS(Einstellungen!$A$38:$A$43,"&lt;="&amp;($A110+2),Einstellungen!$B$38:$B$43,"&gt;="&amp;($A110+2))&gt;0,"Sperre",IF(COUNTIF(Einstellungen!$A$47:$A$50,($A110+2))&gt;0,"Nachschr.","")))))</f>
        <v/>
      </c>
      <c r="F110" s="44">
        <f>IF($A110="","",IF(COUNTIF($A$8:$A$67,($A110+3))&gt;0,IF(INDEX($C$8:$C$67,MATCH(($A110+3),$A$8:$A$67,0))="","?",INDEX($C$8:$C$67,MATCH(($A110+3),$A$8:$A$67,0)))&amp;IF(COUNTIF($A$8:$A$67,($A110+3))&gt;1," +"&amp;(COUNTIF($A$8:$A$67,($A110+3))-1),""),IF(COUNTIFS(Einstellungen!$A$23:$A$34,"&lt;="&amp;($A110+3),Einstellungen!$B$23:$B$34,"&gt;="&amp;($A110+3))&gt;0,"Ferien",IF(COUNTIFS(Einstellungen!$A$38:$A$43,"&lt;="&amp;($A110+3),Einstellungen!$B$38:$B$43,"&gt;="&amp;($A110+3))&gt;0,"Sperre",IF(COUNTIF(Einstellungen!$A$47:$A$50,($A110+3))&gt;0,"Nachschr.","")))))</f>
        <v/>
      </c>
      <c r="G110" s="44">
        <f>IF($A110="","",IF(COUNTIF($A$8:$A$67,($A110+4))&gt;0,IF(INDEX($C$8:$C$67,MATCH(($A110+4),$A$8:$A$67,0))="","?",INDEX($C$8:$C$67,MATCH(($A110+4),$A$8:$A$67,0)))&amp;IF(COUNTIF($A$8:$A$67,($A110+4))&gt;1," +"&amp;(COUNTIF($A$8:$A$67,($A110+4))-1),""),IF(COUNTIFS(Einstellungen!$A$23:$A$34,"&lt;="&amp;($A110+4),Einstellungen!$B$23:$B$34,"&gt;="&amp;($A110+4))&gt;0,"Ferien",IF(COUNTIFS(Einstellungen!$A$38:$A$43,"&lt;="&amp;($A110+4),Einstellungen!$B$38:$B$43,"&gt;="&amp;($A110+4))&gt;0,"Sperre",IF(COUNTIF(Einstellungen!$A$47:$A$50,($A110+4))&gt;0,"Nachschr.","")))))</f>
        <v/>
      </c>
      <c r="H110" s="44">
        <f>IF($A110="","",IF(COUNTIF($A$8:$A$67,($A110+5))&gt;0,IF(INDEX($C$8:$C$67,MATCH(($A110+5),$A$8:$A$67,0))="","?",INDEX($C$8:$C$67,MATCH(($A110+5),$A$8:$A$67,0)))&amp;IF(COUNTIF($A$8:$A$67,($A110+5))&gt;1," +"&amp;(COUNTIF($A$8:$A$67,($A110+5))-1),""),IF(COUNTIFS(Einstellungen!$A$23:$A$34,"&lt;="&amp;($A110+5),Einstellungen!$B$23:$B$34,"&gt;="&amp;($A110+5))&gt;0,"Ferien",IF(COUNTIFS(Einstellungen!$A$38:$A$43,"&lt;="&amp;($A110+5),Einstellungen!$B$38:$B$43,"&gt;="&amp;($A110+5))&gt;0,"Sperre",IF(COUNTIF(Einstellungen!$A$47:$A$50,($A110+5))&gt;0,"Nachschr.","")))))</f>
        <v/>
      </c>
      <c r="I110" s="32">
        <f>IF(A110="","",COUNTIFS($I$8:$I$67,A110,$D$8:$D$67,"Klassenarbeit"))</f>
        <v/>
      </c>
      <c r="J110" s="32">
        <f>IF(A110="","",IF(A110&lt;=Einstellungen!$C$6,1,2))</f>
        <v/>
      </c>
    </row>
    <row r="111">
      <c r="A111" s="40">
        <f>IF(A110="","",IF(A110+7&gt;Einstellungen!$C$7,"",A110+7))</f>
        <v/>
      </c>
      <c r="B111" s="32">
        <f>IF(A111="","",WEEKNUM(A111,21))</f>
        <v/>
      </c>
      <c r="C111" s="44">
        <f>IF($A111="","",IF(COUNTIF($A$8:$A$67,($A111+0))&gt;0,IF(INDEX($C$8:$C$67,MATCH(($A111+0),$A$8:$A$67,0))="","?",INDEX($C$8:$C$67,MATCH(($A111+0),$A$8:$A$67,0)))&amp;IF(COUNTIF($A$8:$A$67,($A111+0))&gt;1," +"&amp;(COUNTIF($A$8:$A$67,($A111+0))-1),""),IF(COUNTIFS(Einstellungen!$A$23:$A$34,"&lt;="&amp;($A111+0),Einstellungen!$B$23:$B$34,"&gt;="&amp;($A111+0))&gt;0,"Ferien",IF(COUNTIFS(Einstellungen!$A$38:$A$43,"&lt;="&amp;($A111+0),Einstellungen!$B$38:$B$43,"&gt;="&amp;($A111+0))&gt;0,"Sperre",IF(COUNTIF(Einstellungen!$A$47:$A$50,($A111+0))&gt;0,"Nachschr.","")))))</f>
        <v/>
      </c>
      <c r="D111" s="44">
        <f>IF($A111="","",IF(COUNTIF($A$8:$A$67,($A111+1))&gt;0,IF(INDEX($C$8:$C$67,MATCH(($A111+1),$A$8:$A$67,0))="","?",INDEX($C$8:$C$67,MATCH(($A111+1),$A$8:$A$67,0)))&amp;IF(COUNTIF($A$8:$A$67,($A111+1))&gt;1," +"&amp;(COUNTIF($A$8:$A$67,($A111+1))-1),""),IF(COUNTIFS(Einstellungen!$A$23:$A$34,"&lt;="&amp;($A111+1),Einstellungen!$B$23:$B$34,"&gt;="&amp;($A111+1))&gt;0,"Ferien",IF(COUNTIFS(Einstellungen!$A$38:$A$43,"&lt;="&amp;($A111+1),Einstellungen!$B$38:$B$43,"&gt;="&amp;($A111+1))&gt;0,"Sperre",IF(COUNTIF(Einstellungen!$A$47:$A$50,($A111+1))&gt;0,"Nachschr.","")))))</f>
        <v/>
      </c>
      <c r="E111" s="44">
        <f>IF($A111="","",IF(COUNTIF($A$8:$A$67,($A111+2))&gt;0,IF(INDEX($C$8:$C$67,MATCH(($A111+2),$A$8:$A$67,0))="","?",INDEX($C$8:$C$67,MATCH(($A111+2),$A$8:$A$67,0)))&amp;IF(COUNTIF($A$8:$A$67,($A111+2))&gt;1," +"&amp;(COUNTIF($A$8:$A$67,($A111+2))-1),""),IF(COUNTIFS(Einstellungen!$A$23:$A$34,"&lt;="&amp;($A111+2),Einstellungen!$B$23:$B$34,"&gt;="&amp;($A111+2))&gt;0,"Ferien",IF(COUNTIFS(Einstellungen!$A$38:$A$43,"&lt;="&amp;($A111+2),Einstellungen!$B$38:$B$43,"&gt;="&amp;($A111+2))&gt;0,"Sperre",IF(COUNTIF(Einstellungen!$A$47:$A$50,($A111+2))&gt;0,"Nachschr.","")))))</f>
        <v/>
      </c>
      <c r="F111" s="44">
        <f>IF($A111="","",IF(COUNTIF($A$8:$A$67,($A111+3))&gt;0,IF(INDEX($C$8:$C$67,MATCH(($A111+3),$A$8:$A$67,0))="","?",INDEX($C$8:$C$67,MATCH(($A111+3),$A$8:$A$67,0)))&amp;IF(COUNTIF($A$8:$A$67,($A111+3))&gt;1," +"&amp;(COUNTIF($A$8:$A$67,($A111+3))-1),""),IF(COUNTIFS(Einstellungen!$A$23:$A$34,"&lt;="&amp;($A111+3),Einstellungen!$B$23:$B$34,"&gt;="&amp;($A111+3))&gt;0,"Ferien",IF(COUNTIFS(Einstellungen!$A$38:$A$43,"&lt;="&amp;($A111+3),Einstellungen!$B$38:$B$43,"&gt;="&amp;($A111+3))&gt;0,"Sperre",IF(COUNTIF(Einstellungen!$A$47:$A$50,($A111+3))&gt;0,"Nachschr.","")))))</f>
        <v/>
      </c>
      <c r="G111" s="44">
        <f>IF($A111="","",IF(COUNTIF($A$8:$A$67,($A111+4))&gt;0,IF(INDEX($C$8:$C$67,MATCH(($A111+4),$A$8:$A$67,0))="","?",INDEX($C$8:$C$67,MATCH(($A111+4),$A$8:$A$67,0)))&amp;IF(COUNTIF($A$8:$A$67,($A111+4))&gt;1," +"&amp;(COUNTIF($A$8:$A$67,($A111+4))-1),""),IF(COUNTIFS(Einstellungen!$A$23:$A$34,"&lt;="&amp;($A111+4),Einstellungen!$B$23:$B$34,"&gt;="&amp;($A111+4))&gt;0,"Ferien",IF(COUNTIFS(Einstellungen!$A$38:$A$43,"&lt;="&amp;($A111+4),Einstellungen!$B$38:$B$43,"&gt;="&amp;($A111+4))&gt;0,"Sperre",IF(COUNTIF(Einstellungen!$A$47:$A$50,($A111+4))&gt;0,"Nachschr.","")))))</f>
        <v/>
      </c>
      <c r="H111" s="44">
        <f>IF($A111="","",IF(COUNTIF($A$8:$A$67,($A111+5))&gt;0,IF(INDEX($C$8:$C$67,MATCH(($A111+5),$A$8:$A$67,0))="","?",INDEX($C$8:$C$67,MATCH(($A111+5),$A$8:$A$67,0)))&amp;IF(COUNTIF($A$8:$A$67,($A111+5))&gt;1," +"&amp;(COUNTIF($A$8:$A$67,($A111+5))-1),""),IF(COUNTIFS(Einstellungen!$A$23:$A$34,"&lt;="&amp;($A111+5),Einstellungen!$B$23:$B$34,"&gt;="&amp;($A111+5))&gt;0,"Ferien",IF(COUNTIFS(Einstellungen!$A$38:$A$43,"&lt;="&amp;($A111+5),Einstellungen!$B$38:$B$43,"&gt;="&amp;($A111+5))&gt;0,"Sperre",IF(COUNTIF(Einstellungen!$A$47:$A$50,($A111+5))&gt;0,"Nachschr.","")))))</f>
        <v/>
      </c>
      <c r="I111" s="32">
        <f>IF(A111="","",COUNTIFS($I$8:$I$67,A111,$D$8:$D$67,"Klassenarbeit"))</f>
        <v/>
      </c>
      <c r="J111" s="32">
        <f>IF(A111="","",IF(A111&lt;=Einstellungen!$C$6,1,2))</f>
        <v/>
      </c>
    </row>
    <row r="112">
      <c r="A112" s="40">
        <f>IF(A111="","",IF(A111+7&gt;Einstellungen!$C$7,"",A111+7))</f>
        <v/>
      </c>
      <c r="B112" s="32">
        <f>IF(A112="","",WEEKNUM(A112,21))</f>
        <v/>
      </c>
      <c r="C112" s="44">
        <f>IF($A112="","",IF(COUNTIF($A$8:$A$67,($A112+0))&gt;0,IF(INDEX($C$8:$C$67,MATCH(($A112+0),$A$8:$A$67,0))="","?",INDEX($C$8:$C$67,MATCH(($A112+0),$A$8:$A$67,0)))&amp;IF(COUNTIF($A$8:$A$67,($A112+0))&gt;1," +"&amp;(COUNTIF($A$8:$A$67,($A112+0))-1),""),IF(COUNTIFS(Einstellungen!$A$23:$A$34,"&lt;="&amp;($A112+0),Einstellungen!$B$23:$B$34,"&gt;="&amp;($A112+0))&gt;0,"Ferien",IF(COUNTIFS(Einstellungen!$A$38:$A$43,"&lt;="&amp;($A112+0),Einstellungen!$B$38:$B$43,"&gt;="&amp;($A112+0))&gt;0,"Sperre",IF(COUNTIF(Einstellungen!$A$47:$A$50,($A112+0))&gt;0,"Nachschr.","")))))</f>
        <v/>
      </c>
      <c r="D112" s="44">
        <f>IF($A112="","",IF(COUNTIF($A$8:$A$67,($A112+1))&gt;0,IF(INDEX($C$8:$C$67,MATCH(($A112+1),$A$8:$A$67,0))="","?",INDEX($C$8:$C$67,MATCH(($A112+1),$A$8:$A$67,0)))&amp;IF(COUNTIF($A$8:$A$67,($A112+1))&gt;1," +"&amp;(COUNTIF($A$8:$A$67,($A112+1))-1),""),IF(COUNTIFS(Einstellungen!$A$23:$A$34,"&lt;="&amp;($A112+1),Einstellungen!$B$23:$B$34,"&gt;="&amp;($A112+1))&gt;0,"Ferien",IF(COUNTIFS(Einstellungen!$A$38:$A$43,"&lt;="&amp;($A112+1),Einstellungen!$B$38:$B$43,"&gt;="&amp;($A112+1))&gt;0,"Sperre",IF(COUNTIF(Einstellungen!$A$47:$A$50,($A112+1))&gt;0,"Nachschr.","")))))</f>
        <v/>
      </c>
      <c r="E112" s="44">
        <f>IF($A112="","",IF(COUNTIF($A$8:$A$67,($A112+2))&gt;0,IF(INDEX($C$8:$C$67,MATCH(($A112+2),$A$8:$A$67,0))="","?",INDEX($C$8:$C$67,MATCH(($A112+2),$A$8:$A$67,0)))&amp;IF(COUNTIF($A$8:$A$67,($A112+2))&gt;1," +"&amp;(COUNTIF($A$8:$A$67,($A112+2))-1),""),IF(COUNTIFS(Einstellungen!$A$23:$A$34,"&lt;="&amp;($A112+2),Einstellungen!$B$23:$B$34,"&gt;="&amp;($A112+2))&gt;0,"Ferien",IF(COUNTIFS(Einstellungen!$A$38:$A$43,"&lt;="&amp;($A112+2),Einstellungen!$B$38:$B$43,"&gt;="&amp;($A112+2))&gt;0,"Sperre",IF(COUNTIF(Einstellungen!$A$47:$A$50,($A112+2))&gt;0,"Nachschr.","")))))</f>
        <v/>
      </c>
      <c r="F112" s="44">
        <f>IF($A112="","",IF(COUNTIF($A$8:$A$67,($A112+3))&gt;0,IF(INDEX($C$8:$C$67,MATCH(($A112+3),$A$8:$A$67,0))="","?",INDEX($C$8:$C$67,MATCH(($A112+3),$A$8:$A$67,0)))&amp;IF(COUNTIF($A$8:$A$67,($A112+3))&gt;1," +"&amp;(COUNTIF($A$8:$A$67,($A112+3))-1),""),IF(COUNTIFS(Einstellungen!$A$23:$A$34,"&lt;="&amp;($A112+3),Einstellungen!$B$23:$B$34,"&gt;="&amp;($A112+3))&gt;0,"Ferien",IF(COUNTIFS(Einstellungen!$A$38:$A$43,"&lt;="&amp;($A112+3),Einstellungen!$B$38:$B$43,"&gt;="&amp;($A112+3))&gt;0,"Sperre",IF(COUNTIF(Einstellungen!$A$47:$A$50,($A112+3))&gt;0,"Nachschr.","")))))</f>
        <v/>
      </c>
      <c r="G112" s="44">
        <f>IF($A112="","",IF(COUNTIF($A$8:$A$67,($A112+4))&gt;0,IF(INDEX($C$8:$C$67,MATCH(($A112+4),$A$8:$A$67,0))="","?",INDEX($C$8:$C$67,MATCH(($A112+4),$A$8:$A$67,0)))&amp;IF(COUNTIF($A$8:$A$67,($A112+4))&gt;1," +"&amp;(COUNTIF($A$8:$A$67,($A112+4))-1),""),IF(COUNTIFS(Einstellungen!$A$23:$A$34,"&lt;="&amp;($A112+4),Einstellungen!$B$23:$B$34,"&gt;="&amp;($A112+4))&gt;0,"Ferien",IF(COUNTIFS(Einstellungen!$A$38:$A$43,"&lt;="&amp;($A112+4),Einstellungen!$B$38:$B$43,"&gt;="&amp;($A112+4))&gt;0,"Sperre",IF(COUNTIF(Einstellungen!$A$47:$A$50,($A112+4))&gt;0,"Nachschr.","")))))</f>
        <v/>
      </c>
      <c r="H112" s="44">
        <f>IF($A112="","",IF(COUNTIF($A$8:$A$67,($A112+5))&gt;0,IF(INDEX($C$8:$C$67,MATCH(($A112+5),$A$8:$A$67,0))="","?",INDEX($C$8:$C$67,MATCH(($A112+5),$A$8:$A$67,0)))&amp;IF(COUNTIF($A$8:$A$67,($A112+5))&gt;1," +"&amp;(COUNTIF($A$8:$A$67,($A112+5))-1),""),IF(COUNTIFS(Einstellungen!$A$23:$A$34,"&lt;="&amp;($A112+5),Einstellungen!$B$23:$B$34,"&gt;="&amp;($A112+5))&gt;0,"Ferien",IF(COUNTIFS(Einstellungen!$A$38:$A$43,"&lt;="&amp;($A112+5),Einstellungen!$B$38:$B$43,"&gt;="&amp;($A112+5))&gt;0,"Sperre",IF(COUNTIF(Einstellungen!$A$47:$A$50,($A112+5))&gt;0,"Nachschr.","")))))</f>
        <v/>
      </c>
      <c r="I112" s="32">
        <f>IF(A112="","",COUNTIFS($I$8:$I$67,A112,$D$8:$D$67,"Klassenarbeit"))</f>
        <v/>
      </c>
      <c r="J112" s="32">
        <f>IF(A112="","",IF(A112&lt;=Einstellungen!$C$6,1,2))</f>
        <v/>
      </c>
    </row>
    <row r="113">
      <c r="A113" s="40">
        <f>IF(A112="","",IF(A112+7&gt;Einstellungen!$C$7,"",A112+7))</f>
        <v/>
      </c>
      <c r="B113" s="32">
        <f>IF(A113="","",WEEKNUM(A113,21))</f>
        <v/>
      </c>
      <c r="C113" s="44">
        <f>IF($A113="","",IF(COUNTIF($A$8:$A$67,($A113+0))&gt;0,IF(INDEX($C$8:$C$67,MATCH(($A113+0),$A$8:$A$67,0))="","?",INDEX($C$8:$C$67,MATCH(($A113+0),$A$8:$A$67,0)))&amp;IF(COUNTIF($A$8:$A$67,($A113+0))&gt;1," +"&amp;(COUNTIF($A$8:$A$67,($A113+0))-1),""),IF(COUNTIFS(Einstellungen!$A$23:$A$34,"&lt;="&amp;($A113+0),Einstellungen!$B$23:$B$34,"&gt;="&amp;($A113+0))&gt;0,"Ferien",IF(COUNTIFS(Einstellungen!$A$38:$A$43,"&lt;="&amp;($A113+0),Einstellungen!$B$38:$B$43,"&gt;="&amp;($A113+0))&gt;0,"Sperre",IF(COUNTIF(Einstellungen!$A$47:$A$50,($A113+0))&gt;0,"Nachschr.","")))))</f>
        <v/>
      </c>
      <c r="D113" s="44">
        <f>IF($A113="","",IF(COUNTIF($A$8:$A$67,($A113+1))&gt;0,IF(INDEX($C$8:$C$67,MATCH(($A113+1),$A$8:$A$67,0))="","?",INDEX($C$8:$C$67,MATCH(($A113+1),$A$8:$A$67,0)))&amp;IF(COUNTIF($A$8:$A$67,($A113+1))&gt;1," +"&amp;(COUNTIF($A$8:$A$67,($A113+1))-1),""),IF(COUNTIFS(Einstellungen!$A$23:$A$34,"&lt;="&amp;($A113+1),Einstellungen!$B$23:$B$34,"&gt;="&amp;($A113+1))&gt;0,"Ferien",IF(COUNTIFS(Einstellungen!$A$38:$A$43,"&lt;="&amp;($A113+1),Einstellungen!$B$38:$B$43,"&gt;="&amp;($A113+1))&gt;0,"Sperre",IF(COUNTIF(Einstellungen!$A$47:$A$50,($A113+1))&gt;0,"Nachschr.","")))))</f>
        <v/>
      </c>
      <c r="E113" s="44">
        <f>IF($A113="","",IF(COUNTIF($A$8:$A$67,($A113+2))&gt;0,IF(INDEX($C$8:$C$67,MATCH(($A113+2),$A$8:$A$67,0))="","?",INDEX($C$8:$C$67,MATCH(($A113+2),$A$8:$A$67,0)))&amp;IF(COUNTIF($A$8:$A$67,($A113+2))&gt;1," +"&amp;(COUNTIF($A$8:$A$67,($A113+2))-1),""),IF(COUNTIFS(Einstellungen!$A$23:$A$34,"&lt;="&amp;($A113+2),Einstellungen!$B$23:$B$34,"&gt;="&amp;($A113+2))&gt;0,"Ferien",IF(COUNTIFS(Einstellungen!$A$38:$A$43,"&lt;="&amp;($A113+2),Einstellungen!$B$38:$B$43,"&gt;="&amp;($A113+2))&gt;0,"Sperre",IF(COUNTIF(Einstellungen!$A$47:$A$50,($A113+2))&gt;0,"Nachschr.","")))))</f>
        <v/>
      </c>
      <c r="F113" s="44">
        <f>IF($A113="","",IF(COUNTIF($A$8:$A$67,($A113+3))&gt;0,IF(INDEX($C$8:$C$67,MATCH(($A113+3),$A$8:$A$67,0))="","?",INDEX($C$8:$C$67,MATCH(($A113+3),$A$8:$A$67,0)))&amp;IF(COUNTIF($A$8:$A$67,($A113+3))&gt;1," +"&amp;(COUNTIF($A$8:$A$67,($A113+3))-1),""),IF(COUNTIFS(Einstellungen!$A$23:$A$34,"&lt;="&amp;($A113+3),Einstellungen!$B$23:$B$34,"&gt;="&amp;($A113+3))&gt;0,"Ferien",IF(COUNTIFS(Einstellungen!$A$38:$A$43,"&lt;="&amp;($A113+3),Einstellungen!$B$38:$B$43,"&gt;="&amp;($A113+3))&gt;0,"Sperre",IF(COUNTIF(Einstellungen!$A$47:$A$50,($A113+3))&gt;0,"Nachschr.","")))))</f>
        <v/>
      </c>
      <c r="G113" s="44">
        <f>IF($A113="","",IF(COUNTIF($A$8:$A$67,($A113+4))&gt;0,IF(INDEX($C$8:$C$67,MATCH(($A113+4),$A$8:$A$67,0))="","?",INDEX($C$8:$C$67,MATCH(($A113+4),$A$8:$A$67,0)))&amp;IF(COUNTIF($A$8:$A$67,($A113+4))&gt;1," +"&amp;(COUNTIF($A$8:$A$67,($A113+4))-1),""),IF(COUNTIFS(Einstellungen!$A$23:$A$34,"&lt;="&amp;($A113+4),Einstellungen!$B$23:$B$34,"&gt;="&amp;($A113+4))&gt;0,"Ferien",IF(COUNTIFS(Einstellungen!$A$38:$A$43,"&lt;="&amp;($A113+4),Einstellungen!$B$38:$B$43,"&gt;="&amp;($A113+4))&gt;0,"Sperre",IF(COUNTIF(Einstellungen!$A$47:$A$50,($A113+4))&gt;0,"Nachschr.","")))))</f>
        <v/>
      </c>
      <c r="H113" s="44">
        <f>IF($A113="","",IF(COUNTIF($A$8:$A$67,($A113+5))&gt;0,IF(INDEX($C$8:$C$67,MATCH(($A113+5),$A$8:$A$67,0))="","?",INDEX($C$8:$C$67,MATCH(($A113+5),$A$8:$A$67,0)))&amp;IF(COUNTIF($A$8:$A$67,($A113+5))&gt;1," +"&amp;(COUNTIF($A$8:$A$67,($A113+5))-1),""),IF(COUNTIFS(Einstellungen!$A$23:$A$34,"&lt;="&amp;($A113+5),Einstellungen!$B$23:$B$34,"&gt;="&amp;($A113+5))&gt;0,"Ferien",IF(COUNTIFS(Einstellungen!$A$38:$A$43,"&lt;="&amp;($A113+5),Einstellungen!$B$38:$B$43,"&gt;="&amp;($A113+5))&gt;0,"Sperre",IF(COUNTIF(Einstellungen!$A$47:$A$50,($A113+5))&gt;0,"Nachschr.","")))))</f>
        <v/>
      </c>
      <c r="I113" s="32">
        <f>IF(A113="","",COUNTIFS($I$8:$I$67,A113,$D$8:$D$67,"Klassenarbeit"))</f>
        <v/>
      </c>
      <c r="J113" s="32">
        <f>IF(A113="","",IF(A113&lt;=Einstellungen!$C$6,1,2))</f>
        <v/>
      </c>
    </row>
    <row r="114">
      <c r="A114" s="40">
        <f>IF(A113="","",IF(A113+7&gt;Einstellungen!$C$7,"",A113+7))</f>
        <v/>
      </c>
      <c r="B114" s="32">
        <f>IF(A114="","",WEEKNUM(A114,21))</f>
        <v/>
      </c>
      <c r="C114" s="44">
        <f>IF($A114="","",IF(COUNTIF($A$8:$A$67,($A114+0))&gt;0,IF(INDEX($C$8:$C$67,MATCH(($A114+0),$A$8:$A$67,0))="","?",INDEX($C$8:$C$67,MATCH(($A114+0),$A$8:$A$67,0)))&amp;IF(COUNTIF($A$8:$A$67,($A114+0))&gt;1," +"&amp;(COUNTIF($A$8:$A$67,($A114+0))-1),""),IF(COUNTIFS(Einstellungen!$A$23:$A$34,"&lt;="&amp;($A114+0),Einstellungen!$B$23:$B$34,"&gt;="&amp;($A114+0))&gt;0,"Ferien",IF(COUNTIFS(Einstellungen!$A$38:$A$43,"&lt;="&amp;($A114+0),Einstellungen!$B$38:$B$43,"&gt;="&amp;($A114+0))&gt;0,"Sperre",IF(COUNTIF(Einstellungen!$A$47:$A$50,($A114+0))&gt;0,"Nachschr.","")))))</f>
        <v/>
      </c>
      <c r="D114" s="44">
        <f>IF($A114="","",IF(COUNTIF($A$8:$A$67,($A114+1))&gt;0,IF(INDEX($C$8:$C$67,MATCH(($A114+1),$A$8:$A$67,0))="","?",INDEX($C$8:$C$67,MATCH(($A114+1),$A$8:$A$67,0)))&amp;IF(COUNTIF($A$8:$A$67,($A114+1))&gt;1," +"&amp;(COUNTIF($A$8:$A$67,($A114+1))-1),""),IF(COUNTIFS(Einstellungen!$A$23:$A$34,"&lt;="&amp;($A114+1),Einstellungen!$B$23:$B$34,"&gt;="&amp;($A114+1))&gt;0,"Ferien",IF(COUNTIFS(Einstellungen!$A$38:$A$43,"&lt;="&amp;($A114+1),Einstellungen!$B$38:$B$43,"&gt;="&amp;($A114+1))&gt;0,"Sperre",IF(COUNTIF(Einstellungen!$A$47:$A$50,($A114+1))&gt;0,"Nachschr.","")))))</f>
        <v/>
      </c>
      <c r="E114" s="44">
        <f>IF($A114="","",IF(COUNTIF($A$8:$A$67,($A114+2))&gt;0,IF(INDEX($C$8:$C$67,MATCH(($A114+2),$A$8:$A$67,0))="","?",INDEX($C$8:$C$67,MATCH(($A114+2),$A$8:$A$67,0)))&amp;IF(COUNTIF($A$8:$A$67,($A114+2))&gt;1," +"&amp;(COUNTIF($A$8:$A$67,($A114+2))-1),""),IF(COUNTIFS(Einstellungen!$A$23:$A$34,"&lt;="&amp;($A114+2),Einstellungen!$B$23:$B$34,"&gt;="&amp;($A114+2))&gt;0,"Ferien",IF(COUNTIFS(Einstellungen!$A$38:$A$43,"&lt;="&amp;($A114+2),Einstellungen!$B$38:$B$43,"&gt;="&amp;($A114+2))&gt;0,"Sperre",IF(COUNTIF(Einstellungen!$A$47:$A$50,($A114+2))&gt;0,"Nachschr.","")))))</f>
        <v/>
      </c>
      <c r="F114" s="44">
        <f>IF($A114="","",IF(COUNTIF($A$8:$A$67,($A114+3))&gt;0,IF(INDEX($C$8:$C$67,MATCH(($A114+3),$A$8:$A$67,0))="","?",INDEX($C$8:$C$67,MATCH(($A114+3),$A$8:$A$67,0)))&amp;IF(COUNTIF($A$8:$A$67,($A114+3))&gt;1," +"&amp;(COUNTIF($A$8:$A$67,($A114+3))-1),""),IF(COUNTIFS(Einstellungen!$A$23:$A$34,"&lt;="&amp;($A114+3),Einstellungen!$B$23:$B$34,"&gt;="&amp;($A114+3))&gt;0,"Ferien",IF(COUNTIFS(Einstellungen!$A$38:$A$43,"&lt;="&amp;($A114+3),Einstellungen!$B$38:$B$43,"&gt;="&amp;($A114+3))&gt;0,"Sperre",IF(COUNTIF(Einstellungen!$A$47:$A$50,($A114+3))&gt;0,"Nachschr.","")))))</f>
        <v/>
      </c>
      <c r="G114" s="44">
        <f>IF($A114="","",IF(COUNTIF($A$8:$A$67,($A114+4))&gt;0,IF(INDEX($C$8:$C$67,MATCH(($A114+4),$A$8:$A$67,0))="","?",INDEX($C$8:$C$67,MATCH(($A114+4),$A$8:$A$67,0)))&amp;IF(COUNTIF($A$8:$A$67,($A114+4))&gt;1," +"&amp;(COUNTIF($A$8:$A$67,($A114+4))-1),""),IF(COUNTIFS(Einstellungen!$A$23:$A$34,"&lt;="&amp;($A114+4),Einstellungen!$B$23:$B$34,"&gt;="&amp;($A114+4))&gt;0,"Ferien",IF(COUNTIFS(Einstellungen!$A$38:$A$43,"&lt;="&amp;($A114+4),Einstellungen!$B$38:$B$43,"&gt;="&amp;($A114+4))&gt;0,"Sperre",IF(COUNTIF(Einstellungen!$A$47:$A$50,($A114+4))&gt;0,"Nachschr.","")))))</f>
        <v/>
      </c>
      <c r="H114" s="44">
        <f>IF($A114="","",IF(COUNTIF($A$8:$A$67,($A114+5))&gt;0,IF(INDEX($C$8:$C$67,MATCH(($A114+5),$A$8:$A$67,0))="","?",INDEX($C$8:$C$67,MATCH(($A114+5),$A$8:$A$67,0)))&amp;IF(COUNTIF($A$8:$A$67,($A114+5))&gt;1," +"&amp;(COUNTIF($A$8:$A$67,($A114+5))-1),""),IF(COUNTIFS(Einstellungen!$A$23:$A$34,"&lt;="&amp;($A114+5),Einstellungen!$B$23:$B$34,"&gt;="&amp;($A114+5))&gt;0,"Ferien",IF(COUNTIFS(Einstellungen!$A$38:$A$43,"&lt;="&amp;($A114+5),Einstellungen!$B$38:$B$43,"&gt;="&amp;($A114+5))&gt;0,"Sperre",IF(COUNTIF(Einstellungen!$A$47:$A$50,($A114+5))&gt;0,"Nachschr.","")))))</f>
        <v/>
      </c>
      <c r="I114" s="32">
        <f>IF(A114="","",COUNTIFS($I$8:$I$67,A114,$D$8:$D$67,"Klassenarbeit"))</f>
        <v/>
      </c>
      <c r="J114" s="32">
        <f>IF(A114="","",IF(A114&lt;=Einstellungen!$C$6,1,2))</f>
        <v/>
      </c>
    </row>
    <row r="115">
      <c r="A115" s="40">
        <f>IF(A114="","",IF(A114+7&gt;Einstellungen!$C$7,"",A114+7))</f>
        <v/>
      </c>
      <c r="B115" s="32">
        <f>IF(A115="","",WEEKNUM(A115,21))</f>
        <v/>
      </c>
      <c r="C115" s="44">
        <f>IF($A115="","",IF(COUNTIF($A$8:$A$67,($A115+0))&gt;0,IF(INDEX($C$8:$C$67,MATCH(($A115+0),$A$8:$A$67,0))="","?",INDEX($C$8:$C$67,MATCH(($A115+0),$A$8:$A$67,0)))&amp;IF(COUNTIF($A$8:$A$67,($A115+0))&gt;1," +"&amp;(COUNTIF($A$8:$A$67,($A115+0))-1),""),IF(COUNTIFS(Einstellungen!$A$23:$A$34,"&lt;="&amp;($A115+0),Einstellungen!$B$23:$B$34,"&gt;="&amp;($A115+0))&gt;0,"Ferien",IF(COUNTIFS(Einstellungen!$A$38:$A$43,"&lt;="&amp;($A115+0),Einstellungen!$B$38:$B$43,"&gt;="&amp;($A115+0))&gt;0,"Sperre",IF(COUNTIF(Einstellungen!$A$47:$A$50,($A115+0))&gt;0,"Nachschr.","")))))</f>
        <v/>
      </c>
      <c r="D115" s="44">
        <f>IF($A115="","",IF(COUNTIF($A$8:$A$67,($A115+1))&gt;0,IF(INDEX($C$8:$C$67,MATCH(($A115+1),$A$8:$A$67,0))="","?",INDEX($C$8:$C$67,MATCH(($A115+1),$A$8:$A$67,0)))&amp;IF(COUNTIF($A$8:$A$67,($A115+1))&gt;1," +"&amp;(COUNTIF($A$8:$A$67,($A115+1))-1),""),IF(COUNTIFS(Einstellungen!$A$23:$A$34,"&lt;="&amp;($A115+1),Einstellungen!$B$23:$B$34,"&gt;="&amp;($A115+1))&gt;0,"Ferien",IF(COUNTIFS(Einstellungen!$A$38:$A$43,"&lt;="&amp;($A115+1),Einstellungen!$B$38:$B$43,"&gt;="&amp;($A115+1))&gt;0,"Sperre",IF(COUNTIF(Einstellungen!$A$47:$A$50,($A115+1))&gt;0,"Nachschr.","")))))</f>
        <v/>
      </c>
      <c r="E115" s="44">
        <f>IF($A115="","",IF(COUNTIF($A$8:$A$67,($A115+2))&gt;0,IF(INDEX($C$8:$C$67,MATCH(($A115+2),$A$8:$A$67,0))="","?",INDEX($C$8:$C$67,MATCH(($A115+2),$A$8:$A$67,0)))&amp;IF(COUNTIF($A$8:$A$67,($A115+2))&gt;1," +"&amp;(COUNTIF($A$8:$A$67,($A115+2))-1),""),IF(COUNTIFS(Einstellungen!$A$23:$A$34,"&lt;="&amp;($A115+2),Einstellungen!$B$23:$B$34,"&gt;="&amp;($A115+2))&gt;0,"Ferien",IF(COUNTIFS(Einstellungen!$A$38:$A$43,"&lt;="&amp;($A115+2),Einstellungen!$B$38:$B$43,"&gt;="&amp;($A115+2))&gt;0,"Sperre",IF(COUNTIF(Einstellungen!$A$47:$A$50,($A115+2))&gt;0,"Nachschr.","")))))</f>
        <v/>
      </c>
      <c r="F115" s="44">
        <f>IF($A115="","",IF(COUNTIF($A$8:$A$67,($A115+3))&gt;0,IF(INDEX($C$8:$C$67,MATCH(($A115+3),$A$8:$A$67,0))="","?",INDEX($C$8:$C$67,MATCH(($A115+3),$A$8:$A$67,0)))&amp;IF(COUNTIF($A$8:$A$67,($A115+3))&gt;1," +"&amp;(COUNTIF($A$8:$A$67,($A115+3))-1),""),IF(COUNTIFS(Einstellungen!$A$23:$A$34,"&lt;="&amp;($A115+3),Einstellungen!$B$23:$B$34,"&gt;="&amp;($A115+3))&gt;0,"Ferien",IF(COUNTIFS(Einstellungen!$A$38:$A$43,"&lt;="&amp;($A115+3),Einstellungen!$B$38:$B$43,"&gt;="&amp;($A115+3))&gt;0,"Sperre",IF(COUNTIF(Einstellungen!$A$47:$A$50,($A115+3))&gt;0,"Nachschr.","")))))</f>
        <v/>
      </c>
      <c r="G115" s="44">
        <f>IF($A115="","",IF(COUNTIF($A$8:$A$67,($A115+4))&gt;0,IF(INDEX($C$8:$C$67,MATCH(($A115+4),$A$8:$A$67,0))="","?",INDEX($C$8:$C$67,MATCH(($A115+4),$A$8:$A$67,0)))&amp;IF(COUNTIF($A$8:$A$67,($A115+4))&gt;1," +"&amp;(COUNTIF($A$8:$A$67,($A115+4))-1),""),IF(COUNTIFS(Einstellungen!$A$23:$A$34,"&lt;="&amp;($A115+4),Einstellungen!$B$23:$B$34,"&gt;="&amp;($A115+4))&gt;0,"Ferien",IF(COUNTIFS(Einstellungen!$A$38:$A$43,"&lt;="&amp;($A115+4),Einstellungen!$B$38:$B$43,"&gt;="&amp;($A115+4))&gt;0,"Sperre",IF(COUNTIF(Einstellungen!$A$47:$A$50,($A115+4))&gt;0,"Nachschr.","")))))</f>
        <v/>
      </c>
      <c r="H115" s="44">
        <f>IF($A115="","",IF(COUNTIF($A$8:$A$67,($A115+5))&gt;0,IF(INDEX($C$8:$C$67,MATCH(($A115+5),$A$8:$A$67,0))="","?",INDEX($C$8:$C$67,MATCH(($A115+5),$A$8:$A$67,0)))&amp;IF(COUNTIF($A$8:$A$67,($A115+5))&gt;1," +"&amp;(COUNTIF($A$8:$A$67,($A115+5))-1),""),IF(COUNTIFS(Einstellungen!$A$23:$A$34,"&lt;="&amp;($A115+5),Einstellungen!$B$23:$B$34,"&gt;="&amp;($A115+5))&gt;0,"Ferien",IF(COUNTIFS(Einstellungen!$A$38:$A$43,"&lt;="&amp;($A115+5),Einstellungen!$B$38:$B$43,"&gt;="&amp;($A115+5))&gt;0,"Sperre",IF(COUNTIF(Einstellungen!$A$47:$A$50,($A115+5))&gt;0,"Nachschr.","")))))</f>
        <v/>
      </c>
      <c r="I115" s="32">
        <f>IF(A115="","",COUNTIFS($I$8:$I$67,A115,$D$8:$D$67,"Klassenarbeit"))</f>
        <v/>
      </c>
      <c r="J115" s="32">
        <f>IF(A115="","",IF(A115&lt;=Einstellungen!$C$6,1,2))</f>
        <v/>
      </c>
    </row>
    <row r="116">
      <c r="A116" s="40">
        <f>IF(A115="","",IF(A115+7&gt;Einstellungen!$C$7,"",A115+7))</f>
        <v/>
      </c>
      <c r="B116" s="32">
        <f>IF(A116="","",WEEKNUM(A116,21))</f>
        <v/>
      </c>
      <c r="C116" s="44">
        <f>IF($A116="","",IF(COUNTIF($A$8:$A$67,($A116+0))&gt;0,IF(INDEX($C$8:$C$67,MATCH(($A116+0),$A$8:$A$67,0))="","?",INDEX($C$8:$C$67,MATCH(($A116+0),$A$8:$A$67,0)))&amp;IF(COUNTIF($A$8:$A$67,($A116+0))&gt;1," +"&amp;(COUNTIF($A$8:$A$67,($A116+0))-1),""),IF(COUNTIFS(Einstellungen!$A$23:$A$34,"&lt;="&amp;($A116+0),Einstellungen!$B$23:$B$34,"&gt;="&amp;($A116+0))&gt;0,"Ferien",IF(COUNTIFS(Einstellungen!$A$38:$A$43,"&lt;="&amp;($A116+0),Einstellungen!$B$38:$B$43,"&gt;="&amp;($A116+0))&gt;0,"Sperre",IF(COUNTIF(Einstellungen!$A$47:$A$50,($A116+0))&gt;0,"Nachschr.","")))))</f>
        <v/>
      </c>
      <c r="D116" s="44">
        <f>IF($A116="","",IF(COUNTIF($A$8:$A$67,($A116+1))&gt;0,IF(INDEX($C$8:$C$67,MATCH(($A116+1),$A$8:$A$67,0))="","?",INDEX($C$8:$C$67,MATCH(($A116+1),$A$8:$A$67,0)))&amp;IF(COUNTIF($A$8:$A$67,($A116+1))&gt;1," +"&amp;(COUNTIF($A$8:$A$67,($A116+1))-1),""),IF(COUNTIFS(Einstellungen!$A$23:$A$34,"&lt;="&amp;($A116+1),Einstellungen!$B$23:$B$34,"&gt;="&amp;($A116+1))&gt;0,"Ferien",IF(COUNTIFS(Einstellungen!$A$38:$A$43,"&lt;="&amp;($A116+1),Einstellungen!$B$38:$B$43,"&gt;="&amp;($A116+1))&gt;0,"Sperre",IF(COUNTIF(Einstellungen!$A$47:$A$50,($A116+1))&gt;0,"Nachschr.","")))))</f>
        <v/>
      </c>
      <c r="E116" s="44">
        <f>IF($A116="","",IF(COUNTIF($A$8:$A$67,($A116+2))&gt;0,IF(INDEX($C$8:$C$67,MATCH(($A116+2),$A$8:$A$67,0))="","?",INDEX($C$8:$C$67,MATCH(($A116+2),$A$8:$A$67,0)))&amp;IF(COUNTIF($A$8:$A$67,($A116+2))&gt;1," +"&amp;(COUNTIF($A$8:$A$67,($A116+2))-1),""),IF(COUNTIFS(Einstellungen!$A$23:$A$34,"&lt;="&amp;($A116+2),Einstellungen!$B$23:$B$34,"&gt;="&amp;($A116+2))&gt;0,"Ferien",IF(COUNTIFS(Einstellungen!$A$38:$A$43,"&lt;="&amp;($A116+2),Einstellungen!$B$38:$B$43,"&gt;="&amp;($A116+2))&gt;0,"Sperre",IF(COUNTIF(Einstellungen!$A$47:$A$50,($A116+2))&gt;0,"Nachschr.","")))))</f>
        <v/>
      </c>
      <c r="F116" s="44">
        <f>IF($A116="","",IF(COUNTIF($A$8:$A$67,($A116+3))&gt;0,IF(INDEX($C$8:$C$67,MATCH(($A116+3),$A$8:$A$67,0))="","?",INDEX($C$8:$C$67,MATCH(($A116+3),$A$8:$A$67,0)))&amp;IF(COUNTIF($A$8:$A$67,($A116+3))&gt;1," +"&amp;(COUNTIF($A$8:$A$67,($A116+3))-1),""),IF(COUNTIFS(Einstellungen!$A$23:$A$34,"&lt;="&amp;($A116+3),Einstellungen!$B$23:$B$34,"&gt;="&amp;($A116+3))&gt;0,"Ferien",IF(COUNTIFS(Einstellungen!$A$38:$A$43,"&lt;="&amp;($A116+3),Einstellungen!$B$38:$B$43,"&gt;="&amp;($A116+3))&gt;0,"Sperre",IF(COUNTIF(Einstellungen!$A$47:$A$50,($A116+3))&gt;0,"Nachschr.","")))))</f>
        <v/>
      </c>
      <c r="G116" s="44">
        <f>IF($A116="","",IF(COUNTIF($A$8:$A$67,($A116+4))&gt;0,IF(INDEX($C$8:$C$67,MATCH(($A116+4),$A$8:$A$67,0))="","?",INDEX($C$8:$C$67,MATCH(($A116+4),$A$8:$A$67,0)))&amp;IF(COUNTIF($A$8:$A$67,($A116+4))&gt;1," +"&amp;(COUNTIF($A$8:$A$67,($A116+4))-1),""),IF(COUNTIFS(Einstellungen!$A$23:$A$34,"&lt;="&amp;($A116+4),Einstellungen!$B$23:$B$34,"&gt;="&amp;($A116+4))&gt;0,"Ferien",IF(COUNTIFS(Einstellungen!$A$38:$A$43,"&lt;="&amp;($A116+4),Einstellungen!$B$38:$B$43,"&gt;="&amp;($A116+4))&gt;0,"Sperre",IF(COUNTIF(Einstellungen!$A$47:$A$50,($A116+4))&gt;0,"Nachschr.","")))))</f>
        <v/>
      </c>
      <c r="H116" s="44">
        <f>IF($A116="","",IF(COUNTIF($A$8:$A$67,($A116+5))&gt;0,IF(INDEX($C$8:$C$67,MATCH(($A116+5),$A$8:$A$67,0))="","?",INDEX($C$8:$C$67,MATCH(($A116+5),$A$8:$A$67,0)))&amp;IF(COUNTIF($A$8:$A$67,($A116+5))&gt;1," +"&amp;(COUNTIF($A$8:$A$67,($A116+5))-1),""),IF(COUNTIFS(Einstellungen!$A$23:$A$34,"&lt;="&amp;($A116+5),Einstellungen!$B$23:$B$34,"&gt;="&amp;($A116+5))&gt;0,"Ferien",IF(COUNTIFS(Einstellungen!$A$38:$A$43,"&lt;="&amp;($A116+5),Einstellungen!$B$38:$B$43,"&gt;="&amp;($A116+5))&gt;0,"Sperre",IF(COUNTIF(Einstellungen!$A$47:$A$50,($A116+5))&gt;0,"Nachschr.","")))))</f>
        <v/>
      </c>
      <c r="I116" s="32">
        <f>IF(A116="","",COUNTIFS($I$8:$I$67,A116,$D$8:$D$67,"Klassenarbeit"))</f>
        <v/>
      </c>
      <c r="J116" s="32">
        <f>IF(A116="","",IF(A116&lt;=Einstellungen!$C$6,1,2))</f>
        <v/>
      </c>
    </row>
    <row r="117">
      <c r="A117" s="40">
        <f>IF(A116="","",IF(A116+7&gt;Einstellungen!$C$7,"",A116+7))</f>
        <v/>
      </c>
      <c r="B117" s="32">
        <f>IF(A117="","",WEEKNUM(A117,21))</f>
        <v/>
      </c>
      <c r="C117" s="44">
        <f>IF($A117="","",IF(COUNTIF($A$8:$A$67,($A117+0))&gt;0,IF(INDEX($C$8:$C$67,MATCH(($A117+0),$A$8:$A$67,0))="","?",INDEX($C$8:$C$67,MATCH(($A117+0),$A$8:$A$67,0)))&amp;IF(COUNTIF($A$8:$A$67,($A117+0))&gt;1," +"&amp;(COUNTIF($A$8:$A$67,($A117+0))-1),""),IF(COUNTIFS(Einstellungen!$A$23:$A$34,"&lt;="&amp;($A117+0),Einstellungen!$B$23:$B$34,"&gt;="&amp;($A117+0))&gt;0,"Ferien",IF(COUNTIFS(Einstellungen!$A$38:$A$43,"&lt;="&amp;($A117+0),Einstellungen!$B$38:$B$43,"&gt;="&amp;($A117+0))&gt;0,"Sperre",IF(COUNTIF(Einstellungen!$A$47:$A$50,($A117+0))&gt;0,"Nachschr.","")))))</f>
        <v/>
      </c>
      <c r="D117" s="44">
        <f>IF($A117="","",IF(COUNTIF($A$8:$A$67,($A117+1))&gt;0,IF(INDEX($C$8:$C$67,MATCH(($A117+1),$A$8:$A$67,0))="","?",INDEX($C$8:$C$67,MATCH(($A117+1),$A$8:$A$67,0)))&amp;IF(COUNTIF($A$8:$A$67,($A117+1))&gt;1," +"&amp;(COUNTIF($A$8:$A$67,($A117+1))-1),""),IF(COUNTIFS(Einstellungen!$A$23:$A$34,"&lt;="&amp;($A117+1),Einstellungen!$B$23:$B$34,"&gt;="&amp;($A117+1))&gt;0,"Ferien",IF(COUNTIFS(Einstellungen!$A$38:$A$43,"&lt;="&amp;($A117+1),Einstellungen!$B$38:$B$43,"&gt;="&amp;($A117+1))&gt;0,"Sperre",IF(COUNTIF(Einstellungen!$A$47:$A$50,($A117+1))&gt;0,"Nachschr.","")))))</f>
        <v/>
      </c>
      <c r="E117" s="44">
        <f>IF($A117="","",IF(COUNTIF($A$8:$A$67,($A117+2))&gt;0,IF(INDEX($C$8:$C$67,MATCH(($A117+2),$A$8:$A$67,0))="","?",INDEX($C$8:$C$67,MATCH(($A117+2),$A$8:$A$67,0)))&amp;IF(COUNTIF($A$8:$A$67,($A117+2))&gt;1," +"&amp;(COUNTIF($A$8:$A$67,($A117+2))-1),""),IF(COUNTIFS(Einstellungen!$A$23:$A$34,"&lt;="&amp;($A117+2),Einstellungen!$B$23:$B$34,"&gt;="&amp;($A117+2))&gt;0,"Ferien",IF(COUNTIFS(Einstellungen!$A$38:$A$43,"&lt;="&amp;($A117+2),Einstellungen!$B$38:$B$43,"&gt;="&amp;($A117+2))&gt;0,"Sperre",IF(COUNTIF(Einstellungen!$A$47:$A$50,($A117+2))&gt;0,"Nachschr.","")))))</f>
        <v/>
      </c>
      <c r="F117" s="44">
        <f>IF($A117="","",IF(COUNTIF($A$8:$A$67,($A117+3))&gt;0,IF(INDEX($C$8:$C$67,MATCH(($A117+3),$A$8:$A$67,0))="","?",INDEX($C$8:$C$67,MATCH(($A117+3),$A$8:$A$67,0)))&amp;IF(COUNTIF($A$8:$A$67,($A117+3))&gt;1," +"&amp;(COUNTIF($A$8:$A$67,($A117+3))-1),""),IF(COUNTIFS(Einstellungen!$A$23:$A$34,"&lt;="&amp;($A117+3),Einstellungen!$B$23:$B$34,"&gt;="&amp;($A117+3))&gt;0,"Ferien",IF(COUNTIFS(Einstellungen!$A$38:$A$43,"&lt;="&amp;($A117+3),Einstellungen!$B$38:$B$43,"&gt;="&amp;($A117+3))&gt;0,"Sperre",IF(COUNTIF(Einstellungen!$A$47:$A$50,($A117+3))&gt;0,"Nachschr.","")))))</f>
        <v/>
      </c>
      <c r="G117" s="44">
        <f>IF($A117="","",IF(COUNTIF($A$8:$A$67,($A117+4))&gt;0,IF(INDEX($C$8:$C$67,MATCH(($A117+4),$A$8:$A$67,0))="","?",INDEX($C$8:$C$67,MATCH(($A117+4),$A$8:$A$67,0)))&amp;IF(COUNTIF($A$8:$A$67,($A117+4))&gt;1," +"&amp;(COUNTIF($A$8:$A$67,($A117+4))-1),""),IF(COUNTIFS(Einstellungen!$A$23:$A$34,"&lt;="&amp;($A117+4),Einstellungen!$B$23:$B$34,"&gt;="&amp;($A117+4))&gt;0,"Ferien",IF(COUNTIFS(Einstellungen!$A$38:$A$43,"&lt;="&amp;($A117+4),Einstellungen!$B$38:$B$43,"&gt;="&amp;($A117+4))&gt;0,"Sperre",IF(COUNTIF(Einstellungen!$A$47:$A$50,($A117+4))&gt;0,"Nachschr.","")))))</f>
        <v/>
      </c>
      <c r="H117" s="44">
        <f>IF($A117="","",IF(COUNTIF($A$8:$A$67,($A117+5))&gt;0,IF(INDEX($C$8:$C$67,MATCH(($A117+5),$A$8:$A$67,0))="","?",INDEX($C$8:$C$67,MATCH(($A117+5),$A$8:$A$67,0)))&amp;IF(COUNTIF($A$8:$A$67,($A117+5))&gt;1," +"&amp;(COUNTIF($A$8:$A$67,($A117+5))-1),""),IF(COUNTIFS(Einstellungen!$A$23:$A$34,"&lt;="&amp;($A117+5),Einstellungen!$B$23:$B$34,"&gt;="&amp;($A117+5))&gt;0,"Ferien",IF(COUNTIFS(Einstellungen!$A$38:$A$43,"&lt;="&amp;($A117+5),Einstellungen!$B$38:$B$43,"&gt;="&amp;($A117+5))&gt;0,"Sperre",IF(COUNTIF(Einstellungen!$A$47:$A$50,($A117+5))&gt;0,"Nachschr.","")))))</f>
        <v/>
      </c>
      <c r="I117" s="32">
        <f>IF(A117="","",COUNTIFS($I$8:$I$67,A117,$D$8:$D$67,"Klassenarbeit"))</f>
        <v/>
      </c>
      <c r="J117" s="32">
        <f>IF(A117="","",IF(A117&lt;=Einstellungen!$C$6,1,2))</f>
        <v/>
      </c>
    </row>
    <row r="118">
      <c r="A118" s="40">
        <f>IF(A117="","",IF(A117+7&gt;Einstellungen!$C$7,"",A117+7))</f>
        <v/>
      </c>
      <c r="B118" s="32">
        <f>IF(A118="","",WEEKNUM(A118,21))</f>
        <v/>
      </c>
      <c r="C118" s="44">
        <f>IF($A118="","",IF(COUNTIF($A$8:$A$67,($A118+0))&gt;0,IF(INDEX($C$8:$C$67,MATCH(($A118+0),$A$8:$A$67,0))="","?",INDEX($C$8:$C$67,MATCH(($A118+0),$A$8:$A$67,0)))&amp;IF(COUNTIF($A$8:$A$67,($A118+0))&gt;1," +"&amp;(COUNTIF($A$8:$A$67,($A118+0))-1),""),IF(COUNTIFS(Einstellungen!$A$23:$A$34,"&lt;="&amp;($A118+0),Einstellungen!$B$23:$B$34,"&gt;="&amp;($A118+0))&gt;0,"Ferien",IF(COUNTIFS(Einstellungen!$A$38:$A$43,"&lt;="&amp;($A118+0),Einstellungen!$B$38:$B$43,"&gt;="&amp;($A118+0))&gt;0,"Sperre",IF(COUNTIF(Einstellungen!$A$47:$A$50,($A118+0))&gt;0,"Nachschr.","")))))</f>
        <v/>
      </c>
      <c r="D118" s="44">
        <f>IF($A118="","",IF(COUNTIF($A$8:$A$67,($A118+1))&gt;0,IF(INDEX($C$8:$C$67,MATCH(($A118+1),$A$8:$A$67,0))="","?",INDEX($C$8:$C$67,MATCH(($A118+1),$A$8:$A$67,0)))&amp;IF(COUNTIF($A$8:$A$67,($A118+1))&gt;1," +"&amp;(COUNTIF($A$8:$A$67,($A118+1))-1),""),IF(COUNTIFS(Einstellungen!$A$23:$A$34,"&lt;="&amp;($A118+1),Einstellungen!$B$23:$B$34,"&gt;="&amp;($A118+1))&gt;0,"Ferien",IF(COUNTIFS(Einstellungen!$A$38:$A$43,"&lt;="&amp;($A118+1),Einstellungen!$B$38:$B$43,"&gt;="&amp;($A118+1))&gt;0,"Sperre",IF(COUNTIF(Einstellungen!$A$47:$A$50,($A118+1))&gt;0,"Nachschr.","")))))</f>
        <v/>
      </c>
      <c r="E118" s="44">
        <f>IF($A118="","",IF(COUNTIF($A$8:$A$67,($A118+2))&gt;0,IF(INDEX($C$8:$C$67,MATCH(($A118+2),$A$8:$A$67,0))="","?",INDEX($C$8:$C$67,MATCH(($A118+2),$A$8:$A$67,0)))&amp;IF(COUNTIF($A$8:$A$67,($A118+2))&gt;1," +"&amp;(COUNTIF($A$8:$A$67,($A118+2))-1),""),IF(COUNTIFS(Einstellungen!$A$23:$A$34,"&lt;="&amp;($A118+2),Einstellungen!$B$23:$B$34,"&gt;="&amp;($A118+2))&gt;0,"Ferien",IF(COUNTIFS(Einstellungen!$A$38:$A$43,"&lt;="&amp;($A118+2),Einstellungen!$B$38:$B$43,"&gt;="&amp;($A118+2))&gt;0,"Sperre",IF(COUNTIF(Einstellungen!$A$47:$A$50,($A118+2))&gt;0,"Nachschr.","")))))</f>
        <v/>
      </c>
      <c r="F118" s="44">
        <f>IF($A118="","",IF(COUNTIF($A$8:$A$67,($A118+3))&gt;0,IF(INDEX($C$8:$C$67,MATCH(($A118+3),$A$8:$A$67,0))="","?",INDEX($C$8:$C$67,MATCH(($A118+3),$A$8:$A$67,0)))&amp;IF(COUNTIF($A$8:$A$67,($A118+3))&gt;1," +"&amp;(COUNTIF($A$8:$A$67,($A118+3))-1),""),IF(COUNTIFS(Einstellungen!$A$23:$A$34,"&lt;="&amp;($A118+3),Einstellungen!$B$23:$B$34,"&gt;="&amp;($A118+3))&gt;0,"Ferien",IF(COUNTIFS(Einstellungen!$A$38:$A$43,"&lt;="&amp;($A118+3),Einstellungen!$B$38:$B$43,"&gt;="&amp;($A118+3))&gt;0,"Sperre",IF(COUNTIF(Einstellungen!$A$47:$A$50,($A118+3))&gt;0,"Nachschr.","")))))</f>
        <v/>
      </c>
      <c r="G118" s="44">
        <f>IF($A118="","",IF(COUNTIF($A$8:$A$67,($A118+4))&gt;0,IF(INDEX($C$8:$C$67,MATCH(($A118+4),$A$8:$A$67,0))="","?",INDEX($C$8:$C$67,MATCH(($A118+4),$A$8:$A$67,0)))&amp;IF(COUNTIF($A$8:$A$67,($A118+4))&gt;1," +"&amp;(COUNTIF($A$8:$A$67,($A118+4))-1),""),IF(COUNTIFS(Einstellungen!$A$23:$A$34,"&lt;="&amp;($A118+4),Einstellungen!$B$23:$B$34,"&gt;="&amp;($A118+4))&gt;0,"Ferien",IF(COUNTIFS(Einstellungen!$A$38:$A$43,"&lt;="&amp;($A118+4),Einstellungen!$B$38:$B$43,"&gt;="&amp;($A118+4))&gt;0,"Sperre",IF(COUNTIF(Einstellungen!$A$47:$A$50,($A118+4))&gt;0,"Nachschr.","")))))</f>
        <v/>
      </c>
      <c r="H118" s="44">
        <f>IF($A118="","",IF(COUNTIF($A$8:$A$67,($A118+5))&gt;0,IF(INDEX($C$8:$C$67,MATCH(($A118+5),$A$8:$A$67,0))="","?",INDEX($C$8:$C$67,MATCH(($A118+5),$A$8:$A$67,0)))&amp;IF(COUNTIF($A$8:$A$67,($A118+5))&gt;1," +"&amp;(COUNTIF($A$8:$A$67,($A118+5))-1),""),IF(COUNTIFS(Einstellungen!$A$23:$A$34,"&lt;="&amp;($A118+5),Einstellungen!$B$23:$B$34,"&gt;="&amp;($A118+5))&gt;0,"Ferien",IF(COUNTIFS(Einstellungen!$A$38:$A$43,"&lt;="&amp;($A118+5),Einstellungen!$B$38:$B$43,"&gt;="&amp;($A118+5))&gt;0,"Sperre",IF(COUNTIF(Einstellungen!$A$47:$A$50,($A118+5))&gt;0,"Nachschr.","")))))</f>
        <v/>
      </c>
      <c r="I118" s="32">
        <f>IF(A118="","",COUNTIFS($I$8:$I$67,A118,$D$8:$D$67,"Klassenarbeit"))</f>
        <v/>
      </c>
      <c r="J118" s="32">
        <f>IF(A118="","",IF(A118&lt;=Einstellungen!$C$6,1,2))</f>
        <v/>
      </c>
    </row>
    <row r="119">
      <c r="A119" s="40">
        <f>IF(A118="","",IF(A118+7&gt;Einstellungen!$C$7,"",A118+7))</f>
        <v/>
      </c>
      <c r="B119" s="32">
        <f>IF(A119="","",WEEKNUM(A119,21))</f>
        <v/>
      </c>
      <c r="C119" s="44">
        <f>IF($A119="","",IF(COUNTIF($A$8:$A$67,($A119+0))&gt;0,IF(INDEX($C$8:$C$67,MATCH(($A119+0),$A$8:$A$67,0))="","?",INDEX($C$8:$C$67,MATCH(($A119+0),$A$8:$A$67,0)))&amp;IF(COUNTIF($A$8:$A$67,($A119+0))&gt;1," +"&amp;(COUNTIF($A$8:$A$67,($A119+0))-1),""),IF(COUNTIFS(Einstellungen!$A$23:$A$34,"&lt;="&amp;($A119+0),Einstellungen!$B$23:$B$34,"&gt;="&amp;($A119+0))&gt;0,"Ferien",IF(COUNTIFS(Einstellungen!$A$38:$A$43,"&lt;="&amp;($A119+0),Einstellungen!$B$38:$B$43,"&gt;="&amp;($A119+0))&gt;0,"Sperre",IF(COUNTIF(Einstellungen!$A$47:$A$50,($A119+0))&gt;0,"Nachschr.","")))))</f>
        <v/>
      </c>
      <c r="D119" s="44">
        <f>IF($A119="","",IF(COUNTIF($A$8:$A$67,($A119+1))&gt;0,IF(INDEX($C$8:$C$67,MATCH(($A119+1),$A$8:$A$67,0))="","?",INDEX($C$8:$C$67,MATCH(($A119+1),$A$8:$A$67,0)))&amp;IF(COUNTIF($A$8:$A$67,($A119+1))&gt;1," +"&amp;(COUNTIF($A$8:$A$67,($A119+1))-1),""),IF(COUNTIFS(Einstellungen!$A$23:$A$34,"&lt;="&amp;($A119+1),Einstellungen!$B$23:$B$34,"&gt;="&amp;($A119+1))&gt;0,"Ferien",IF(COUNTIFS(Einstellungen!$A$38:$A$43,"&lt;="&amp;($A119+1),Einstellungen!$B$38:$B$43,"&gt;="&amp;($A119+1))&gt;0,"Sperre",IF(COUNTIF(Einstellungen!$A$47:$A$50,($A119+1))&gt;0,"Nachschr.","")))))</f>
        <v/>
      </c>
      <c r="E119" s="44">
        <f>IF($A119="","",IF(COUNTIF($A$8:$A$67,($A119+2))&gt;0,IF(INDEX($C$8:$C$67,MATCH(($A119+2),$A$8:$A$67,0))="","?",INDEX($C$8:$C$67,MATCH(($A119+2),$A$8:$A$67,0)))&amp;IF(COUNTIF($A$8:$A$67,($A119+2))&gt;1," +"&amp;(COUNTIF($A$8:$A$67,($A119+2))-1),""),IF(COUNTIFS(Einstellungen!$A$23:$A$34,"&lt;="&amp;($A119+2),Einstellungen!$B$23:$B$34,"&gt;="&amp;($A119+2))&gt;0,"Ferien",IF(COUNTIFS(Einstellungen!$A$38:$A$43,"&lt;="&amp;($A119+2),Einstellungen!$B$38:$B$43,"&gt;="&amp;($A119+2))&gt;0,"Sperre",IF(COUNTIF(Einstellungen!$A$47:$A$50,($A119+2))&gt;0,"Nachschr.","")))))</f>
        <v/>
      </c>
      <c r="F119" s="44">
        <f>IF($A119="","",IF(COUNTIF($A$8:$A$67,($A119+3))&gt;0,IF(INDEX($C$8:$C$67,MATCH(($A119+3),$A$8:$A$67,0))="","?",INDEX($C$8:$C$67,MATCH(($A119+3),$A$8:$A$67,0)))&amp;IF(COUNTIF($A$8:$A$67,($A119+3))&gt;1," +"&amp;(COUNTIF($A$8:$A$67,($A119+3))-1),""),IF(COUNTIFS(Einstellungen!$A$23:$A$34,"&lt;="&amp;($A119+3),Einstellungen!$B$23:$B$34,"&gt;="&amp;($A119+3))&gt;0,"Ferien",IF(COUNTIFS(Einstellungen!$A$38:$A$43,"&lt;="&amp;($A119+3),Einstellungen!$B$38:$B$43,"&gt;="&amp;($A119+3))&gt;0,"Sperre",IF(COUNTIF(Einstellungen!$A$47:$A$50,($A119+3))&gt;0,"Nachschr.","")))))</f>
        <v/>
      </c>
      <c r="G119" s="44">
        <f>IF($A119="","",IF(COUNTIF($A$8:$A$67,($A119+4))&gt;0,IF(INDEX($C$8:$C$67,MATCH(($A119+4),$A$8:$A$67,0))="","?",INDEX($C$8:$C$67,MATCH(($A119+4),$A$8:$A$67,0)))&amp;IF(COUNTIF($A$8:$A$67,($A119+4))&gt;1," +"&amp;(COUNTIF($A$8:$A$67,($A119+4))-1),""),IF(COUNTIFS(Einstellungen!$A$23:$A$34,"&lt;="&amp;($A119+4),Einstellungen!$B$23:$B$34,"&gt;="&amp;($A119+4))&gt;0,"Ferien",IF(COUNTIFS(Einstellungen!$A$38:$A$43,"&lt;="&amp;($A119+4),Einstellungen!$B$38:$B$43,"&gt;="&amp;($A119+4))&gt;0,"Sperre",IF(COUNTIF(Einstellungen!$A$47:$A$50,($A119+4))&gt;0,"Nachschr.","")))))</f>
        <v/>
      </c>
      <c r="H119" s="44">
        <f>IF($A119="","",IF(COUNTIF($A$8:$A$67,($A119+5))&gt;0,IF(INDEX($C$8:$C$67,MATCH(($A119+5),$A$8:$A$67,0))="","?",INDEX($C$8:$C$67,MATCH(($A119+5),$A$8:$A$67,0)))&amp;IF(COUNTIF($A$8:$A$67,($A119+5))&gt;1," +"&amp;(COUNTIF($A$8:$A$67,($A119+5))-1),""),IF(COUNTIFS(Einstellungen!$A$23:$A$34,"&lt;="&amp;($A119+5),Einstellungen!$B$23:$B$34,"&gt;="&amp;($A119+5))&gt;0,"Ferien",IF(COUNTIFS(Einstellungen!$A$38:$A$43,"&lt;="&amp;($A119+5),Einstellungen!$B$38:$B$43,"&gt;="&amp;($A119+5))&gt;0,"Sperre",IF(COUNTIF(Einstellungen!$A$47:$A$50,($A119+5))&gt;0,"Nachschr.","")))))</f>
        <v/>
      </c>
      <c r="I119" s="32">
        <f>IF(A119="","",COUNTIFS($I$8:$I$67,A119,$D$8:$D$67,"Klassenarbeit"))</f>
        <v/>
      </c>
      <c r="J119" s="32">
        <f>IF(A119="","",IF(A119&lt;=Einstellungen!$C$6,1,2))</f>
        <v/>
      </c>
    </row>
    <row r="120">
      <c r="A120" s="40">
        <f>IF(A119="","",IF(A119+7&gt;Einstellungen!$C$7,"",A119+7))</f>
        <v/>
      </c>
      <c r="B120" s="32">
        <f>IF(A120="","",WEEKNUM(A120,21))</f>
        <v/>
      </c>
      <c r="C120" s="44">
        <f>IF($A120="","",IF(COUNTIF($A$8:$A$67,($A120+0))&gt;0,IF(INDEX($C$8:$C$67,MATCH(($A120+0),$A$8:$A$67,0))="","?",INDEX($C$8:$C$67,MATCH(($A120+0),$A$8:$A$67,0)))&amp;IF(COUNTIF($A$8:$A$67,($A120+0))&gt;1," +"&amp;(COUNTIF($A$8:$A$67,($A120+0))-1),""),IF(COUNTIFS(Einstellungen!$A$23:$A$34,"&lt;="&amp;($A120+0),Einstellungen!$B$23:$B$34,"&gt;="&amp;($A120+0))&gt;0,"Ferien",IF(COUNTIFS(Einstellungen!$A$38:$A$43,"&lt;="&amp;($A120+0),Einstellungen!$B$38:$B$43,"&gt;="&amp;($A120+0))&gt;0,"Sperre",IF(COUNTIF(Einstellungen!$A$47:$A$50,($A120+0))&gt;0,"Nachschr.","")))))</f>
        <v/>
      </c>
      <c r="D120" s="44">
        <f>IF($A120="","",IF(COUNTIF($A$8:$A$67,($A120+1))&gt;0,IF(INDEX($C$8:$C$67,MATCH(($A120+1),$A$8:$A$67,0))="","?",INDEX($C$8:$C$67,MATCH(($A120+1),$A$8:$A$67,0)))&amp;IF(COUNTIF($A$8:$A$67,($A120+1))&gt;1," +"&amp;(COUNTIF($A$8:$A$67,($A120+1))-1),""),IF(COUNTIFS(Einstellungen!$A$23:$A$34,"&lt;="&amp;($A120+1),Einstellungen!$B$23:$B$34,"&gt;="&amp;($A120+1))&gt;0,"Ferien",IF(COUNTIFS(Einstellungen!$A$38:$A$43,"&lt;="&amp;($A120+1),Einstellungen!$B$38:$B$43,"&gt;="&amp;($A120+1))&gt;0,"Sperre",IF(COUNTIF(Einstellungen!$A$47:$A$50,($A120+1))&gt;0,"Nachschr.","")))))</f>
        <v/>
      </c>
      <c r="E120" s="44">
        <f>IF($A120="","",IF(COUNTIF($A$8:$A$67,($A120+2))&gt;0,IF(INDEX($C$8:$C$67,MATCH(($A120+2),$A$8:$A$67,0))="","?",INDEX($C$8:$C$67,MATCH(($A120+2),$A$8:$A$67,0)))&amp;IF(COUNTIF($A$8:$A$67,($A120+2))&gt;1," +"&amp;(COUNTIF($A$8:$A$67,($A120+2))-1),""),IF(COUNTIFS(Einstellungen!$A$23:$A$34,"&lt;="&amp;($A120+2),Einstellungen!$B$23:$B$34,"&gt;="&amp;($A120+2))&gt;0,"Ferien",IF(COUNTIFS(Einstellungen!$A$38:$A$43,"&lt;="&amp;($A120+2),Einstellungen!$B$38:$B$43,"&gt;="&amp;($A120+2))&gt;0,"Sperre",IF(COUNTIF(Einstellungen!$A$47:$A$50,($A120+2))&gt;0,"Nachschr.","")))))</f>
        <v/>
      </c>
      <c r="F120" s="44">
        <f>IF($A120="","",IF(COUNTIF($A$8:$A$67,($A120+3))&gt;0,IF(INDEX($C$8:$C$67,MATCH(($A120+3),$A$8:$A$67,0))="","?",INDEX($C$8:$C$67,MATCH(($A120+3),$A$8:$A$67,0)))&amp;IF(COUNTIF($A$8:$A$67,($A120+3))&gt;1," +"&amp;(COUNTIF($A$8:$A$67,($A120+3))-1),""),IF(COUNTIFS(Einstellungen!$A$23:$A$34,"&lt;="&amp;($A120+3),Einstellungen!$B$23:$B$34,"&gt;="&amp;($A120+3))&gt;0,"Ferien",IF(COUNTIFS(Einstellungen!$A$38:$A$43,"&lt;="&amp;($A120+3),Einstellungen!$B$38:$B$43,"&gt;="&amp;($A120+3))&gt;0,"Sperre",IF(COUNTIF(Einstellungen!$A$47:$A$50,($A120+3))&gt;0,"Nachschr.","")))))</f>
        <v/>
      </c>
      <c r="G120" s="44">
        <f>IF($A120="","",IF(COUNTIF($A$8:$A$67,($A120+4))&gt;0,IF(INDEX($C$8:$C$67,MATCH(($A120+4),$A$8:$A$67,0))="","?",INDEX($C$8:$C$67,MATCH(($A120+4),$A$8:$A$67,0)))&amp;IF(COUNTIF($A$8:$A$67,($A120+4))&gt;1," +"&amp;(COUNTIF($A$8:$A$67,($A120+4))-1),""),IF(COUNTIFS(Einstellungen!$A$23:$A$34,"&lt;="&amp;($A120+4),Einstellungen!$B$23:$B$34,"&gt;="&amp;($A120+4))&gt;0,"Ferien",IF(COUNTIFS(Einstellungen!$A$38:$A$43,"&lt;="&amp;($A120+4),Einstellungen!$B$38:$B$43,"&gt;="&amp;($A120+4))&gt;0,"Sperre",IF(COUNTIF(Einstellungen!$A$47:$A$50,($A120+4))&gt;0,"Nachschr.","")))))</f>
        <v/>
      </c>
      <c r="H120" s="44">
        <f>IF($A120="","",IF(COUNTIF($A$8:$A$67,($A120+5))&gt;0,IF(INDEX($C$8:$C$67,MATCH(($A120+5),$A$8:$A$67,0))="","?",INDEX($C$8:$C$67,MATCH(($A120+5),$A$8:$A$67,0)))&amp;IF(COUNTIF($A$8:$A$67,($A120+5))&gt;1," +"&amp;(COUNTIF($A$8:$A$67,($A120+5))-1),""),IF(COUNTIFS(Einstellungen!$A$23:$A$34,"&lt;="&amp;($A120+5),Einstellungen!$B$23:$B$34,"&gt;="&amp;($A120+5))&gt;0,"Ferien",IF(COUNTIFS(Einstellungen!$A$38:$A$43,"&lt;="&amp;($A120+5),Einstellungen!$B$38:$B$43,"&gt;="&amp;($A120+5))&gt;0,"Sperre",IF(COUNTIF(Einstellungen!$A$47:$A$50,($A120+5))&gt;0,"Nachschr.","")))))</f>
        <v/>
      </c>
      <c r="I120" s="32">
        <f>IF(A120="","",COUNTIFS($I$8:$I$67,A120,$D$8:$D$67,"Klassenarbeit"))</f>
        <v/>
      </c>
      <c r="J120" s="32">
        <f>IF(A120="","",IF(A120&lt;=Einstellungen!$C$6,1,2))</f>
        <v/>
      </c>
    </row>
    <row r="121">
      <c r="A121" s="40">
        <f>IF(A120="","",IF(A120+7&gt;Einstellungen!$C$7,"",A120+7))</f>
        <v/>
      </c>
      <c r="B121" s="32">
        <f>IF(A121="","",WEEKNUM(A121,21))</f>
        <v/>
      </c>
      <c r="C121" s="44">
        <f>IF($A121="","",IF(COUNTIF($A$8:$A$67,($A121+0))&gt;0,IF(INDEX($C$8:$C$67,MATCH(($A121+0),$A$8:$A$67,0))="","?",INDEX($C$8:$C$67,MATCH(($A121+0),$A$8:$A$67,0)))&amp;IF(COUNTIF($A$8:$A$67,($A121+0))&gt;1," +"&amp;(COUNTIF($A$8:$A$67,($A121+0))-1),""),IF(COUNTIFS(Einstellungen!$A$23:$A$34,"&lt;="&amp;($A121+0),Einstellungen!$B$23:$B$34,"&gt;="&amp;($A121+0))&gt;0,"Ferien",IF(COUNTIFS(Einstellungen!$A$38:$A$43,"&lt;="&amp;($A121+0),Einstellungen!$B$38:$B$43,"&gt;="&amp;($A121+0))&gt;0,"Sperre",IF(COUNTIF(Einstellungen!$A$47:$A$50,($A121+0))&gt;0,"Nachschr.","")))))</f>
        <v/>
      </c>
      <c r="D121" s="44">
        <f>IF($A121="","",IF(COUNTIF($A$8:$A$67,($A121+1))&gt;0,IF(INDEX($C$8:$C$67,MATCH(($A121+1),$A$8:$A$67,0))="","?",INDEX($C$8:$C$67,MATCH(($A121+1),$A$8:$A$67,0)))&amp;IF(COUNTIF($A$8:$A$67,($A121+1))&gt;1," +"&amp;(COUNTIF($A$8:$A$67,($A121+1))-1),""),IF(COUNTIFS(Einstellungen!$A$23:$A$34,"&lt;="&amp;($A121+1),Einstellungen!$B$23:$B$34,"&gt;="&amp;($A121+1))&gt;0,"Ferien",IF(COUNTIFS(Einstellungen!$A$38:$A$43,"&lt;="&amp;($A121+1),Einstellungen!$B$38:$B$43,"&gt;="&amp;($A121+1))&gt;0,"Sperre",IF(COUNTIF(Einstellungen!$A$47:$A$50,($A121+1))&gt;0,"Nachschr.","")))))</f>
        <v/>
      </c>
      <c r="E121" s="44">
        <f>IF($A121="","",IF(COUNTIF($A$8:$A$67,($A121+2))&gt;0,IF(INDEX($C$8:$C$67,MATCH(($A121+2),$A$8:$A$67,0))="","?",INDEX($C$8:$C$67,MATCH(($A121+2),$A$8:$A$67,0)))&amp;IF(COUNTIF($A$8:$A$67,($A121+2))&gt;1," +"&amp;(COUNTIF($A$8:$A$67,($A121+2))-1),""),IF(COUNTIFS(Einstellungen!$A$23:$A$34,"&lt;="&amp;($A121+2),Einstellungen!$B$23:$B$34,"&gt;="&amp;($A121+2))&gt;0,"Ferien",IF(COUNTIFS(Einstellungen!$A$38:$A$43,"&lt;="&amp;($A121+2),Einstellungen!$B$38:$B$43,"&gt;="&amp;($A121+2))&gt;0,"Sperre",IF(COUNTIF(Einstellungen!$A$47:$A$50,($A121+2))&gt;0,"Nachschr.","")))))</f>
        <v/>
      </c>
      <c r="F121" s="44">
        <f>IF($A121="","",IF(COUNTIF($A$8:$A$67,($A121+3))&gt;0,IF(INDEX($C$8:$C$67,MATCH(($A121+3),$A$8:$A$67,0))="","?",INDEX($C$8:$C$67,MATCH(($A121+3),$A$8:$A$67,0)))&amp;IF(COUNTIF($A$8:$A$67,($A121+3))&gt;1," +"&amp;(COUNTIF($A$8:$A$67,($A121+3))-1),""),IF(COUNTIFS(Einstellungen!$A$23:$A$34,"&lt;="&amp;($A121+3),Einstellungen!$B$23:$B$34,"&gt;="&amp;($A121+3))&gt;0,"Ferien",IF(COUNTIFS(Einstellungen!$A$38:$A$43,"&lt;="&amp;($A121+3),Einstellungen!$B$38:$B$43,"&gt;="&amp;($A121+3))&gt;0,"Sperre",IF(COUNTIF(Einstellungen!$A$47:$A$50,($A121+3))&gt;0,"Nachschr.","")))))</f>
        <v/>
      </c>
      <c r="G121" s="44">
        <f>IF($A121="","",IF(COUNTIF($A$8:$A$67,($A121+4))&gt;0,IF(INDEX($C$8:$C$67,MATCH(($A121+4),$A$8:$A$67,0))="","?",INDEX($C$8:$C$67,MATCH(($A121+4),$A$8:$A$67,0)))&amp;IF(COUNTIF($A$8:$A$67,($A121+4))&gt;1," +"&amp;(COUNTIF($A$8:$A$67,($A121+4))-1),""),IF(COUNTIFS(Einstellungen!$A$23:$A$34,"&lt;="&amp;($A121+4),Einstellungen!$B$23:$B$34,"&gt;="&amp;($A121+4))&gt;0,"Ferien",IF(COUNTIFS(Einstellungen!$A$38:$A$43,"&lt;="&amp;($A121+4),Einstellungen!$B$38:$B$43,"&gt;="&amp;($A121+4))&gt;0,"Sperre",IF(COUNTIF(Einstellungen!$A$47:$A$50,($A121+4))&gt;0,"Nachschr.","")))))</f>
        <v/>
      </c>
      <c r="H121" s="44">
        <f>IF($A121="","",IF(COUNTIF($A$8:$A$67,($A121+5))&gt;0,IF(INDEX($C$8:$C$67,MATCH(($A121+5),$A$8:$A$67,0))="","?",INDEX($C$8:$C$67,MATCH(($A121+5),$A$8:$A$67,0)))&amp;IF(COUNTIF($A$8:$A$67,($A121+5))&gt;1," +"&amp;(COUNTIF($A$8:$A$67,($A121+5))-1),""),IF(COUNTIFS(Einstellungen!$A$23:$A$34,"&lt;="&amp;($A121+5),Einstellungen!$B$23:$B$34,"&gt;="&amp;($A121+5))&gt;0,"Ferien",IF(COUNTIFS(Einstellungen!$A$38:$A$43,"&lt;="&amp;($A121+5),Einstellungen!$B$38:$B$43,"&gt;="&amp;($A121+5))&gt;0,"Sperre",IF(COUNTIF(Einstellungen!$A$47:$A$50,($A121+5))&gt;0,"Nachschr.","")))))</f>
        <v/>
      </c>
      <c r="I121" s="32">
        <f>IF(A121="","",COUNTIFS($I$8:$I$67,A121,$D$8:$D$67,"Klassenarbeit"))</f>
        <v/>
      </c>
      <c r="J121" s="32">
        <f>IF(A121="","",IF(A121&lt;=Einstellungen!$C$6,1,2))</f>
        <v/>
      </c>
    </row>
    <row r="122">
      <c r="A122" s="40">
        <f>IF(A121="","",IF(A121+7&gt;Einstellungen!$C$7,"",A121+7))</f>
        <v/>
      </c>
      <c r="B122" s="32">
        <f>IF(A122="","",WEEKNUM(A122,21))</f>
        <v/>
      </c>
      <c r="C122" s="44">
        <f>IF($A122="","",IF(COUNTIF($A$8:$A$67,($A122+0))&gt;0,IF(INDEX($C$8:$C$67,MATCH(($A122+0),$A$8:$A$67,0))="","?",INDEX($C$8:$C$67,MATCH(($A122+0),$A$8:$A$67,0)))&amp;IF(COUNTIF($A$8:$A$67,($A122+0))&gt;1," +"&amp;(COUNTIF($A$8:$A$67,($A122+0))-1),""),IF(COUNTIFS(Einstellungen!$A$23:$A$34,"&lt;="&amp;($A122+0),Einstellungen!$B$23:$B$34,"&gt;="&amp;($A122+0))&gt;0,"Ferien",IF(COUNTIFS(Einstellungen!$A$38:$A$43,"&lt;="&amp;($A122+0),Einstellungen!$B$38:$B$43,"&gt;="&amp;($A122+0))&gt;0,"Sperre",IF(COUNTIF(Einstellungen!$A$47:$A$50,($A122+0))&gt;0,"Nachschr.","")))))</f>
        <v/>
      </c>
      <c r="D122" s="44">
        <f>IF($A122="","",IF(COUNTIF($A$8:$A$67,($A122+1))&gt;0,IF(INDEX($C$8:$C$67,MATCH(($A122+1),$A$8:$A$67,0))="","?",INDEX($C$8:$C$67,MATCH(($A122+1),$A$8:$A$67,0)))&amp;IF(COUNTIF($A$8:$A$67,($A122+1))&gt;1," +"&amp;(COUNTIF($A$8:$A$67,($A122+1))-1),""),IF(COUNTIFS(Einstellungen!$A$23:$A$34,"&lt;="&amp;($A122+1),Einstellungen!$B$23:$B$34,"&gt;="&amp;($A122+1))&gt;0,"Ferien",IF(COUNTIFS(Einstellungen!$A$38:$A$43,"&lt;="&amp;($A122+1),Einstellungen!$B$38:$B$43,"&gt;="&amp;($A122+1))&gt;0,"Sperre",IF(COUNTIF(Einstellungen!$A$47:$A$50,($A122+1))&gt;0,"Nachschr.","")))))</f>
        <v/>
      </c>
      <c r="E122" s="44">
        <f>IF($A122="","",IF(COUNTIF($A$8:$A$67,($A122+2))&gt;0,IF(INDEX($C$8:$C$67,MATCH(($A122+2),$A$8:$A$67,0))="","?",INDEX($C$8:$C$67,MATCH(($A122+2),$A$8:$A$67,0)))&amp;IF(COUNTIF($A$8:$A$67,($A122+2))&gt;1," +"&amp;(COUNTIF($A$8:$A$67,($A122+2))-1),""),IF(COUNTIFS(Einstellungen!$A$23:$A$34,"&lt;="&amp;($A122+2),Einstellungen!$B$23:$B$34,"&gt;="&amp;($A122+2))&gt;0,"Ferien",IF(COUNTIFS(Einstellungen!$A$38:$A$43,"&lt;="&amp;($A122+2),Einstellungen!$B$38:$B$43,"&gt;="&amp;($A122+2))&gt;0,"Sperre",IF(COUNTIF(Einstellungen!$A$47:$A$50,($A122+2))&gt;0,"Nachschr.","")))))</f>
        <v/>
      </c>
      <c r="F122" s="44">
        <f>IF($A122="","",IF(COUNTIF($A$8:$A$67,($A122+3))&gt;0,IF(INDEX($C$8:$C$67,MATCH(($A122+3),$A$8:$A$67,0))="","?",INDEX($C$8:$C$67,MATCH(($A122+3),$A$8:$A$67,0)))&amp;IF(COUNTIF($A$8:$A$67,($A122+3))&gt;1," +"&amp;(COUNTIF($A$8:$A$67,($A122+3))-1),""),IF(COUNTIFS(Einstellungen!$A$23:$A$34,"&lt;="&amp;($A122+3),Einstellungen!$B$23:$B$34,"&gt;="&amp;($A122+3))&gt;0,"Ferien",IF(COUNTIFS(Einstellungen!$A$38:$A$43,"&lt;="&amp;($A122+3),Einstellungen!$B$38:$B$43,"&gt;="&amp;($A122+3))&gt;0,"Sperre",IF(COUNTIF(Einstellungen!$A$47:$A$50,($A122+3))&gt;0,"Nachschr.","")))))</f>
        <v/>
      </c>
      <c r="G122" s="44">
        <f>IF($A122="","",IF(COUNTIF($A$8:$A$67,($A122+4))&gt;0,IF(INDEX($C$8:$C$67,MATCH(($A122+4),$A$8:$A$67,0))="","?",INDEX($C$8:$C$67,MATCH(($A122+4),$A$8:$A$67,0)))&amp;IF(COUNTIF($A$8:$A$67,($A122+4))&gt;1," +"&amp;(COUNTIF($A$8:$A$67,($A122+4))-1),""),IF(COUNTIFS(Einstellungen!$A$23:$A$34,"&lt;="&amp;($A122+4),Einstellungen!$B$23:$B$34,"&gt;="&amp;($A122+4))&gt;0,"Ferien",IF(COUNTIFS(Einstellungen!$A$38:$A$43,"&lt;="&amp;($A122+4),Einstellungen!$B$38:$B$43,"&gt;="&amp;($A122+4))&gt;0,"Sperre",IF(COUNTIF(Einstellungen!$A$47:$A$50,($A122+4))&gt;0,"Nachschr.","")))))</f>
        <v/>
      </c>
      <c r="H122" s="44">
        <f>IF($A122="","",IF(COUNTIF($A$8:$A$67,($A122+5))&gt;0,IF(INDEX($C$8:$C$67,MATCH(($A122+5),$A$8:$A$67,0))="","?",INDEX($C$8:$C$67,MATCH(($A122+5),$A$8:$A$67,0)))&amp;IF(COUNTIF($A$8:$A$67,($A122+5))&gt;1," +"&amp;(COUNTIF($A$8:$A$67,($A122+5))-1),""),IF(COUNTIFS(Einstellungen!$A$23:$A$34,"&lt;="&amp;($A122+5),Einstellungen!$B$23:$B$34,"&gt;="&amp;($A122+5))&gt;0,"Ferien",IF(COUNTIFS(Einstellungen!$A$38:$A$43,"&lt;="&amp;($A122+5),Einstellungen!$B$38:$B$43,"&gt;="&amp;($A122+5))&gt;0,"Sperre",IF(COUNTIF(Einstellungen!$A$47:$A$50,($A122+5))&gt;0,"Nachschr.","")))))</f>
        <v/>
      </c>
      <c r="I122" s="32">
        <f>IF(A122="","",COUNTIFS($I$8:$I$67,A122,$D$8:$D$67,"Klassenarbeit"))</f>
        <v/>
      </c>
      <c r="J122" s="32">
        <f>IF(A122="","",IF(A122&lt;=Einstellungen!$C$6,1,2))</f>
        <v/>
      </c>
    </row>
    <row r="123">
      <c r="A123" s="40">
        <f>IF(A122="","",IF(A122+7&gt;Einstellungen!$C$7,"",A122+7))</f>
        <v/>
      </c>
      <c r="B123" s="32">
        <f>IF(A123="","",WEEKNUM(A123,21))</f>
        <v/>
      </c>
      <c r="C123" s="44">
        <f>IF($A123="","",IF(COUNTIF($A$8:$A$67,($A123+0))&gt;0,IF(INDEX($C$8:$C$67,MATCH(($A123+0),$A$8:$A$67,0))="","?",INDEX($C$8:$C$67,MATCH(($A123+0),$A$8:$A$67,0)))&amp;IF(COUNTIF($A$8:$A$67,($A123+0))&gt;1," +"&amp;(COUNTIF($A$8:$A$67,($A123+0))-1),""),IF(COUNTIFS(Einstellungen!$A$23:$A$34,"&lt;="&amp;($A123+0),Einstellungen!$B$23:$B$34,"&gt;="&amp;($A123+0))&gt;0,"Ferien",IF(COUNTIFS(Einstellungen!$A$38:$A$43,"&lt;="&amp;($A123+0),Einstellungen!$B$38:$B$43,"&gt;="&amp;($A123+0))&gt;0,"Sperre",IF(COUNTIF(Einstellungen!$A$47:$A$50,($A123+0))&gt;0,"Nachschr.","")))))</f>
        <v/>
      </c>
      <c r="D123" s="44">
        <f>IF($A123="","",IF(COUNTIF($A$8:$A$67,($A123+1))&gt;0,IF(INDEX($C$8:$C$67,MATCH(($A123+1),$A$8:$A$67,0))="","?",INDEX($C$8:$C$67,MATCH(($A123+1),$A$8:$A$67,0)))&amp;IF(COUNTIF($A$8:$A$67,($A123+1))&gt;1," +"&amp;(COUNTIF($A$8:$A$67,($A123+1))-1),""),IF(COUNTIFS(Einstellungen!$A$23:$A$34,"&lt;="&amp;($A123+1),Einstellungen!$B$23:$B$34,"&gt;="&amp;($A123+1))&gt;0,"Ferien",IF(COUNTIFS(Einstellungen!$A$38:$A$43,"&lt;="&amp;($A123+1),Einstellungen!$B$38:$B$43,"&gt;="&amp;($A123+1))&gt;0,"Sperre",IF(COUNTIF(Einstellungen!$A$47:$A$50,($A123+1))&gt;0,"Nachschr.","")))))</f>
        <v/>
      </c>
      <c r="E123" s="44">
        <f>IF($A123="","",IF(COUNTIF($A$8:$A$67,($A123+2))&gt;0,IF(INDEX($C$8:$C$67,MATCH(($A123+2),$A$8:$A$67,0))="","?",INDEX($C$8:$C$67,MATCH(($A123+2),$A$8:$A$67,0)))&amp;IF(COUNTIF($A$8:$A$67,($A123+2))&gt;1," +"&amp;(COUNTIF($A$8:$A$67,($A123+2))-1),""),IF(COUNTIFS(Einstellungen!$A$23:$A$34,"&lt;="&amp;($A123+2),Einstellungen!$B$23:$B$34,"&gt;="&amp;($A123+2))&gt;0,"Ferien",IF(COUNTIFS(Einstellungen!$A$38:$A$43,"&lt;="&amp;($A123+2),Einstellungen!$B$38:$B$43,"&gt;="&amp;($A123+2))&gt;0,"Sperre",IF(COUNTIF(Einstellungen!$A$47:$A$50,($A123+2))&gt;0,"Nachschr.","")))))</f>
        <v/>
      </c>
      <c r="F123" s="44">
        <f>IF($A123="","",IF(COUNTIF($A$8:$A$67,($A123+3))&gt;0,IF(INDEX($C$8:$C$67,MATCH(($A123+3),$A$8:$A$67,0))="","?",INDEX($C$8:$C$67,MATCH(($A123+3),$A$8:$A$67,0)))&amp;IF(COUNTIF($A$8:$A$67,($A123+3))&gt;1," +"&amp;(COUNTIF($A$8:$A$67,($A123+3))-1),""),IF(COUNTIFS(Einstellungen!$A$23:$A$34,"&lt;="&amp;($A123+3),Einstellungen!$B$23:$B$34,"&gt;="&amp;($A123+3))&gt;0,"Ferien",IF(COUNTIFS(Einstellungen!$A$38:$A$43,"&lt;="&amp;($A123+3),Einstellungen!$B$38:$B$43,"&gt;="&amp;($A123+3))&gt;0,"Sperre",IF(COUNTIF(Einstellungen!$A$47:$A$50,($A123+3))&gt;0,"Nachschr.","")))))</f>
        <v/>
      </c>
      <c r="G123" s="44">
        <f>IF($A123="","",IF(COUNTIF($A$8:$A$67,($A123+4))&gt;0,IF(INDEX($C$8:$C$67,MATCH(($A123+4),$A$8:$A$67,0))="","?",INDEX($C$8:$C$67,MATCH(($A123+4),$A$8:$A$67,0)))&amp;IF(COUNTIF($A$8:$A$67,($A123+4))&gt;1," +"&amp;(COUNTIF($A$8:$A$67,($A123+4))-1),""),IF(COUNTIFS(Einstellungen!$A$23:$A$34,"&lt;="&amp;($A123+4),Einstellungen!$B$23:$B$34,"&gt;="&amp;($A123+4))&gt;0,"Ferien",IF(COUNTIFS(Einstellungen!$A$38:$A$43,"&lt;="&amp;($A123+4),Einstellungen!$B$38:$B$43,"&gt;="&amp;($A123+4))&gt;0,"Sperre",IF(COUNTIF(Einstellungen!$A$47:$A$50,($A123+4))&gt;0,"Nachschr.","")))))</f>
        <v/>
      </c>
      <c r="H123" s="44">
        <f>IF($A123="","",IF(COUNTIF($A$8:$A$67,($A123+5))&gt;0,IF(INDEX($C$8:$C$67,MATCH(($A123+5),$A$8:$A$67,0))="","?",INDEX($C$8:$C$67,MATCH(($A123+5),$A$8:$A$67,0)))&amp;IF(COUNTIF($A$8:$A$67,($A123+5))&gt;1," +"&amp;(COUNTIF($A$8:$A$67,($A123+5))-1),""),IF(COUNTIFS(Einstellungen!$A$23:$A$34,"&lt;="&amp;($A123+5),Einstellungen!$B$23:$B$34,"&gt;="&amp;($A123+5))&gt;0,"Ferien",IF(COUNTIFS(Einstellungen!$A$38:$A$43,"&lt;="&amp;($A123+5),Einstellungen!$B$38:$B$43,"&gt;="&amp;($A123+5))&gt;0,"Sperre",IF(COUNTIF(Einstellungen!$A$47:$A$50,($A123+5))&gt;0,"Nachschr.","")))))</f>
        <v/>
      </c>
      <c r="I123" s="32">
        <f>IF(A123="","",COUNTIFS($I$8:$I$67,A123,$D$8:$D$67,"Klassenarbeit"))</f>
        <v/>
      </c>
      <c r="J123" s="32">
        <f>IF(A123="","",IF(A123&lt;=Einstellungen!$C$6,1,2))</f>
        <v/>
      </c>
    </row>
    <row r="125">
      <c r="A125" s="42" t="inlineStr">
        <is>
          <t>Teil C – Zählung je Fach (berechnet)</t>
        </is>
      </c>
      <c r="B125" s="43" t="n"/>
      <c r="C125" s="43" t="n"/>
      <c r="D125" s="43" t="n"/>
      <c r="E125" s="43" t="n"/>
      <c r="F125" s="43" t="n"/>
      <c r="G125" s="43" t="n"/>
      <c r="H125" s="43" t="n"/>
      <c r="I125" s="43" t="n"/>
      <c r="J125" s="43" t="n"/>
      <c r="K125" s="43" t="n"/>
    </row>
    <row r="126" ht="28" customHeight="1">
      <c r="A126" s="12" t="inlineStr">
        <is>
          <t>Kürzel</t>
        </is>
      </c>
      <c r="B126" s="12" t="inlineStr">
        <is>
          <t>Vorgabe je Halbjahr</t>
        </is>
      </c>
      <c r="C126" s="12" t="inlineStr">
        <is>
          <t>Fach</t>
        </is>
      </c>
      <c r="D126" s="12" t="inlineStr"/>
      <c r="E126" s="12" t="inlineStr">
        <is>
          <t>Ist 1. Halbjahr</t>
        </is>
      </c>
      <c r="F126" s="12" t="inlineStr">
        <is>
          <t>Ist 2. Halbjahr</t>
        </is>
      </c>
      <c r="G126" s="12" t="inlineStr">
        <is>
          <t>Prüfung</t>
        </is>
      </c>
    </row>
    <row r="127">
      <c r="A127" s="32">
        <f>IF(Einstellungen!$A$54="","",Einstellungen!$A$54)</f>
        <v/>
      </c>
      <c r="B127" s="32">
        <f>IF(OR(A127="",Einstellungen!$C$54=""),"",Einstellungen!$C$54)</f>
        <v/>
      </c>
      <c r="C127" s="45">
        <f>IF(A127="","",Einstellungen!$B$54)</f>
        <v/>
      </c>
      <c r="D127" s="45" t="n"/>
      <c r="E127" s="32">
        <f>IF(A127="","",COUNTIFS($C$8:$C$67,A127,$D$8:$D$67,"Klassenarbeit",$H$8:$H$67,1))</f>
        <v/>
      </c>
      <c r="F127" s="32">
        <f>IF(A127="","",COUNTIFS($C$8:$C$67,A127,$D$8:$D$67,"Klassenarbeit",$H$8:$H$67,2))</f>
        <v/>
      </c>
      <c r="G127" s="32">
        <f>IF(OR(A127="",B127=""),"",IF(OR(E127&gt;B127,F127&gt;B127),"über Vorgabe","OK"))</f>
        <v/>
      </c>
    </row>
    <row r="128">
      <c r="A128" s="32">
        <f>IF(Einstellungen!$A$55="","",Einstellungen!$A$55)</f>
        <v/>
      </c>
      <c r="B128" s="32">
        <f>IF(OR(A128="",Einstellungen!$C$55=""),"",Einstellungen!$C$55)</f>
        <v/>
      </c>
      <c r="C128" s="45">
        <f>IF(A128="","",Einstellungen!$B$55)</f>
        <v/>
      </c>
      <c r="D128" s="45" t="n"/>
      <c r="E128" s="32">
        <f>IF(A128="","",COUNTIFS($C$8:$C$67,A128,$D$8:$D$67,"Klassenarbeit",$H$8:$H$67,1))</f>
        <v/>
      </c>
      <c r="F128" s="32">
        <f>IF(A128="","",COUNTIFS($C$8:$C$67,A128,$D$8:$D$67,"Klassenarbeit",$H$8:$H$67,2))</f>
        <v/>
      </c>
      <c r="G128" s="32">
        <f>IF(OR(A128="",B128=""),"",IF(OR(E128&gt;B128,F128&gt;B128),"über Vorgabe","OK"))</f>
        <v/>
      </c>
    </row>
    <row r="129">
      <c r="A129" s="32">
        <f>IF(Einstellungen!$A$56="","",Einstellungen!$A$56)</f>
        <v/>
      </c>
      <c r="B129" s="32">
        <f>IF(OR(A129="",Einstellungen!$C$56=""),"",Einstellungen!$C$56)</f>
        <v/>
      </c>
      <c r="C129" s="45">
        <f>IF(A129="","",Einstellungen!$B$56)</f>
        <v/>
      </c>
      <c r="D129" s="45" t="n"/>
      <c r="E129" s="32">
        <f>IF(A129="","",COUNTIFS($C$8:$C$67,A129,$D$8:$D$67,"Klassenarbeit",$H$8:$H$67,1))</f>
        <v/>
      </c>
      <c r="F129" s="32">
        <f>IF(A129="","",COUNTIFS($C$8:$C$67,A129,$D$8:$D$67,"Klassenarbeit",$H$8:$H$67,2))</f>
        <v/>
      </c>
      <c r="G129" s="32">
        <f>IF(OR(A129="",B129=""),"",IF(OR(E129&gt;B129,F129&gt;B129),"über Vorgabe","OK"))</f>
        <v/>
      </c>
    </row>
    <row r="130">
      <c r="A130" s="32">
        <f>IF(Einstellungen!$A$57="","",Einstellungen!$A$57)</f>
        <v/>
      </c>
      <c r="B130" s="32">
        <f>IF(OR(A130="",Einstellungen!$C$57=""),"",Einstellungen!$C$57)</f>
        <v/>
      </c>
      <c r="C130" s="45">
        <f>IF(A130="","",Einstellungen!$B$57)</f>
        <v/>
      </c>
      <c r="D130" s="45" t="n"/>
      <c r="E130" s="32">
        <f>IF(A130="","",COUNTIFS($C$8:$C$67,A130,$D$8:$D$67,"Klassenarbeit",$H$8:$H$67,1))</f>
        <v/>
      </c>
      <c r="F130" s="32">
        <f>IF(A130="","",COUNTIFS($C$8:$C$67,A130,$D$8:$D$67,"Klassenarbeit",$H$8:$H$67,2))</f>
        <v/>
      </c>
      <c r="G130" s="32">
        <f>IF(OR(A130="",B130=""),"",IF(OR(E130&gt;B130,F130&gt;B130),"über Vorgabe","OK"))</f>
        <v/>
      </c>
    </row>
    <row r="131">
      <c r="A131" s="32">
        <f>IF(Einstellungen!$A$58="","",Einstellungen!$A$58)</f>
        <v/>
      </c>
      <c r="B131" s="32">
        <f>IF(OR(A131="",Einstellungen!$C$58=""),"",Einstellungen!$C$58)</f>
        <v/>
      </c>
      <c r="C131" s="45">
        <f>IF(A131="","",Einstellungen!$B$58)</f>
        <v/>
      </c>
      <c r="D131" s="45" t="n"/>
      <c r="E131" s="32">
        <f>IF(A131="","",COUNTIFS($C$8:$C$67,A131,$D$8:$D$67,"Klassenarbeit",$H$8:$H$67,1))</f>
        <v/>
      </c>
      <c r="F131" s="32">
        <f>IF(A131="","",COUNTIFS($C$8:$C$67,A131,$D$8:$D$67,"Klassenarbeit",$H$8:$H$67,2))</f>
        <v/>
      </c>
      <c r="G131" s="32">
        <f>IF(OR(A131="",B131=""),"",IF(OR(E131&gt;B131,F131&gt;B131),"über Vorgabe","OK"))</f>
        <v/>
      </c>
    </row>
    <row r="132">
      <c r="A132" s="32">
        <f>IF(Einstellungen!$A$59="","",Einstellungen!$A$59)</f>
        <v/>
      </c>
      <c r="B132" s="32">
        <f>IF(OR(A132="",Einstellungen!$C$59=""),"",Einstellungen!$C$59)</f>
        <v/>
      </c>
      <c r="C132" s="45">
        <f>IF(A132="","",Einstellungen!$B$59)</f>
        <v/>
      </c>
      <c r="D132" s="45" t="n"/>
      <c r="E132" s="32">
        <f>IF(A132="","",COUNTIFS($C$8:$C$67,A132,$D$8:$D$67,"Klassenarbeit",$H$8:$H$67,1))</f>
        <v/>
      </c>
      <c r="F132" s="32">
        <f>IF(A132="","",COUNTIFS($C$8:$C$67,A132,$D$8:$D$67,"Klassenarbeit",$H$8:$H$67,2))</f>
        <v/>
      </c>
      <c r="G132" s="32">
        <f>IF(OR(A132="",B132=""),"",IF(OR(E132&gt;B132,F132&gt;B132),"über Vorgabe","OK"))</f>
        <v/>
      </c>
    </row>
    <row r="133">
      <c r="A133" s="32">
        <f>IF(Einstellungen!$A$60="","",Einstellungen!$A$60)</f>
        <v/>
      </c>
      <c r="B133" s="32">
        <f>IF(OR(A133="",Einstellungen!$C$60=""),"",Einstellungen!$C$60)</f>
        <v/>
      </c>
      <c r="C133" s="45">
        <f>IF(A133="","",Einstellungen!$B$60)</f>
        <v/>
      </c>
      <c r="D133" s="45" t="n"/>
      <c r="E133" s="32">
        <f>IF(A133="","",COUNTIFS($C$8:$C$67,A133,$D$8:$D$67,"Klassenarbeit",$H$8:$H$67,1))</f>
        <v/>
      </c>
      <c r="F133" s="32">
        <f>IF(A133="","",COUNTIFS($C$8:$C$67,A133,$D$8:$D$67,"Klassenarbeit",$H$8:$H$67,2))</f>
        <v/>
      </c>
      <c r="G133" s="32">
        <f>IF(OR(A133="",B133=""),"",IF(OR(E133&gt;B133,F133&gt;B133),"über Vorgabe","OK"))</f>
        <v/>
      </c>
    </row>
    <row r="134">
      <c r="A134" s="32">
        <f>IF(Einstellungen!$A$61="","",Einstellungen!$A$61)</f>
        <v/>
      </c>
      <c r="B134" s="32">
        <f>IF(OR(A134="",Einstellungen!$C$61=""),"",Einstellungen!$C$61)</f>
        <v/>
      </c>
      <c r="C134" s="45">
        <f>IF(A134="","",Einstellungen!$B$61)</f>
        <v/>
      </c>
      <c r="D134" s="45" t="n"/>
      <c r="E134" s="32">
        <f>IF(A134="","",COUNTIFS($C$8:$C$67,A134,$D$8:$D$67,"Klassenarbeit",$H$8:$H$67,1))</f>
        <v/>
      </c>
      <c r="F134" s="32">
        <f>IF(A134="","",COUNTIFS($C$8:$C$67,A134,$D$8:$D$67,"Klassenarbeit",$H$8:$H$67,2))</f>
        <v/>
      </c>
      <c r="G134" s="32">
        <f>IF(OR(A134="",B134=""),"",IF(OR(E134&gt;B134,F134&gt;B134),"über Vorgabe","OK"))</f>
        <v/>
      </c>
    </row>
    <row r="135">
      <c r="A135" s="32">
        <f>IF(Einstellungen!$A$62="","",Einstellungen!$A$62)</f>
        <v/>
      </c>
      <c r="B135" s="32">
        <f>IF(OR(A135="",Einstellungen!$C$62=""),"",Einstellungen!$C$62)</f>
        <v/>
      </c>
      <c r="C135" s="45">
        <f>IF(A135="","",Einstellungen!$B$62)</f>
        <v/>
      </c>
      <c r="D135" s="45" t="n"/>
      <c r="E135" s="32">
        <f>IF(A135="","",COUNTIFS($C$8:$C$67,A135,$D$8:$D$67,"Klassenarbeit",$H$8:$H$67,1))</f>
        <v/>
      </c>
      <c r="F135" s="32">
        <f>IF(A135="","",COUNTIFS($C$8:$C$67,A135,$D$8:$D$67,"Klassenarbeit",$H$8:$H$67,2))</f>
        <v/>
      </c>
      <c r="G135" s="32">
        <f>IF(OR(A135="",B135=""),"",IF(OR(E135&gt;B135,F135&gt;B135),"über Vorgabe","OK"))</f>
        <v/>
      </c>
    </row>
    <row r="136">
      <c r="A136" s="32">
        <f>IF(Einstellungen!$A$63="","",Einstellungen!$A$63)</f>
        <v/>
      </c>
      <c r="B136" s="32">
        <f>IF(OR(A136="",Einstellungen!$C$63=""),"",Einstellungen!$C$63)</f>
        <v/>
      </c>
      <c r="C136" s="45">
        <f>IF(A136="","",Einstellungen!$B$63)</f>
        <v/>
      </c>
      <c r="D136" s="45" t="n"/>
      <c r="E136" s="32">
        <f>IF(A136="","",COUNTIFS($C$8:$C$67,A136,$D$8:$D$67,"Klassenarbeit",$H$8:$H$67,1))</f>
        <v/>
      </c>
      <c r="F136" s="32">
        <f>IF(A136="","",COUNTIFS($C$8:$C$67,A136,$D$8:$D$67,"Klassenarbeit",$H$8:$H$67,2))</f>
        <v/>
      </c>
      <c r="G136" s="32">
        <f>IF(OR(A136="",B136=""),"",IF(OR(E136&gt;B136,F136&gt;B136),"über Vorgabe","OK"))</f>
        <v/>
      </c>
    </row>
    <row r="137">
      <c r="A137" s="32">
        <f>IF(Einstellungen!$A$64="","",Einstellungen!$A$64)</f>
        <v/>
      </c>
      <c r="B137" s="32">
        <f>IF(OR(A137="",Einstellungen!$C$64=""),"",Einstellungen!$C$64)</f>
        <v/>
      </c>
      <c r="C137" s="45">
        <f>IF(A137="","",Einstellungen!$B$64)</f>
        <v/>
      </c>
      <c r="D137" s="45" t="n"/>
      <c r="E137" s="32">
        <f>IF(A137="","",COUNTIFS($C$8:$C$67,A137,$D$8:$D$67,"Klassenarbeit",$H$8:$H$67,1))</f>
        <v/>
      </c>
      <c r="F137" s="32">
        <f>IF(A137="","",COUNTIFS($C$8:$C$67,A137,$D$8:$D$67,"Klassenarbeit",$H$8:$H$67,2))</f>
        <v/>
      </c>
      <c r="G137" s="32">
        <f>IF(OR(A137="",B137=""),"",IF(OR(E137&gt;B137,F137&gt;B137),"über Vorgabe","OK"))</f>
        <v/>
      </c>
    </row>
    <row r="138">
      <c r="A138" s="32">
        <f>IF(Einstellungen!$A$65="","",Einstellungen!$A$65)</f>
        <v/>
      </c>
      <c r="B138" s="32">
        <f>IF(OR(A138="",Einstellungen!$C$65=""),"",Einstellungen!$C$65)</f>
        <v/>
      </c>
      <c r="C138" s="45">
        <f>IF(A138="","",Einstellungen!$B$65)</f>
        <v/>
      </c>
      <c r="D138" s="45" t="n"/>
      <c r="E138" s="32">
        <f>IF(A138="","",COUNTIFS($C$8:$C$67,A138,$D$8:$D$67,"Klassenarbeit",$H$8:$H$67,1))</f>
        <v/>
      </c>
      <c r="F138" s="32">
        <f>IF(A138="","",COUNTIFS($C$8:$C$67,A138,$D$8:$D$67,"Klassenarbeit",$H$8:$H$67,2))</f>
        <v/>
      </c>
      <c r="G138" s="32">
        <f>IF(OR(A138="",B138=""),"",IF(OR(E138&gt;B138,F138&gt;B138),"über Vorgabe","OK"))</f>
        <v/>
      </c>
    </row>
    <row r="139">
      <c r="A139" s="32">
        <f>IF(Einstellungen!$A$66="","",Einstellungen!$A$66)</f>
        <v/>
      </c>
      <c r="B139" s="32">
        <f>IF(OR(A139="",Einstellungen!$C$66=""),"",Einstellungen!$C$66)</f>
        <v/>
      </c>
      <c r="C139" s="45">
        <f>IF(A139="","",Einstellungen!$B$66)</f>
        <v/>
      </c>
      <c r="D139" s="45" t="n"/>
      <c r="E139" s="32">
        <f>IF(A139="","",COUNTIFS($C$8:$C$67,A139,$D$8:$D$67,"Klassenarbeit",$H$8:$H$67,1))</f>
        <v/>
      </c>
      <c r="F139" s="32">
        <f>IF(A139="","",COUNTIFS($C$8:$C$67,A139,$D$8:$D$67,"Klassenarbeit",$H$8:$H$67,2))</f>
        <v/>
      </c>
      <c r="G139" s="32">
        <f>IF(OR(A139="",B139=""),"",IF(OR(E139&gt;B139,F139&gt;B139),"über Vorgabe","OK"))</f>
        <v/>
      </c>
    </row>
    <row r="140">
      <c r="A140" s="32">
        <f>IF(Einstellungen!$A$67="","",Einstellungen!$A$67)</f>
        <v/>
      </c>
      <c r="B140" s="32">
        <f>IF(OR(A140="",Einstellungen!$C$67=""),"",Einstellungen!$C$67)</f>
        <v/>
      </c>
      <c r="C140" s="45">
        <f>IF(A140="","",Einstellungen!$B$67)</f>
        <v/>
      </c>
      <c r="D140" s="45" t="n"/>
      <c r="E140" s="32">
        <f>IF(A140="","",COUNTIFS($C$8:$C$67,A140,$D$8:$D$67,"Klassenarbeit",$H$8:$H$67,1))</f>
        <v/>
      </c>
      <c r="F140" s="32">
        <f>IF(A140="","",COUNTIFS($C$8:$C$67,A140,$D$8:$D$67,"Klassenarbeit",$H$8:$H$67,2))</f>
        <v/>
      </c>
      <c r="G140" s="32">
        <f>IF(OR(A140="",B140=""),"",IF(OR(E140&gt;B140,F140&gt;B140),"über Vorgabe","OK"))</f>
        <v/>
      </c>
    </row>
    <row r="141">
      <c r="A141" s="32">
        <f>IF(Einstellungen!$A$68="","",Einstellungen!$A$68)</f>
        <v/>
      </c>
      <c r="B141" s="32">
        <f>IF(OR(A141="",Einstellungen!$C$68=""),"",Einstellungen!$C$68)</f>
        <v/>
      </c>
      <c r="C141" s="45">
        <f>IF(A141="","",Einstellungen!$B$68)</f>
        <v/>
      </c>
      <c r="D141" s="45" t="n"/>
      <c r="E141" s="32">
        <f>IF(A141="","",COUNTIFS($C$8:$C$67,A141,$D$8:$D$67,"Klassenarbeit",$H$8:$H$67,1))</f>
        <v/>
      </c>
      <c r="F141" s="32">
        <f>IF(A141="","",COUNTIFS($C$8:$C$67,A141,$D$8:$D$67,"Klassenarbeit",$H$8:$H$67,2))</f>
        <v/>
      </c>
      <c r="G141" s="32">
        <f>IF(OR(A141="",B141=""),"",IF(OR(E141&gt;B141,F141&gt;B141),"über Vorgabe","OK"))</f>
        <v/>
      </c>
    </row>
  </sheetData>
  <sheetProtection selectLockedCells="0" selectUnlockedCells="0" sheet="1" objects="0" insertRows="1" insertHyperlinks="1" autoFilter="1" scenarios="0" formatColumns="0" deleteColumns="1" insertColumns="1" pivotTables="1" deleteRows="1" formatCells="1" formatRows="0" sort="1"/>
  <mergeCells count="5">
    <mergeCell ref="G3:K3"/>
    <mergeCell ref="A2:K2"/>
    <mergeCell ref="B3:E3"/>
    <mergeCell ref="A1:K1"/>
    <mergeCell ref="A70:K70"/>
  </mergeCells>
  <conditionalFormatting sqref="C72:H123">
    <cfRule type="expression" priority="1" dxfId="1">
      <formula>OR(C72="Ferien",C72="Sperre")</formula>
    </cfRule>
    <cfRule type="expression" priority="2" dxfId="2">
      <formula>C72="Nachschr."</formula>
    </cfRule>
    <cfRule type="expression" priority="3" dxfId="2" stopIfTrue="1">
      <formula>AND($A72&lt;&gt;"",COUNTIFS($A$8:$A$67,$A72+COLUMN(C72)-3,$D$8:$D$67,"Nachschreibtermin")&gt;0)</formula>
    </cfRule>
    <cfRule type="expression" priority="4" dxfId="3">
      <formula>AND($A72&lt;&gt;"",COUNTIFS($A$8:$A$67,$A72+COLUMN(C72)-3,$D$8:$D$67,"Klassenarbeit")&gt;0)</formula>
    </cfRule>
  </conditionalFormatting>
  <conditionalFormatting sqref="I72:I123">
    <cfRule type="expression" priority="5" dxfId="0">
      <formula>AND(Einstellungen!$B$11&lt;&gt;"",ISNUMBER(I72),I72&gt;Einstellungen!$B$11)</formula>
    </cfRule>
  </conditionalFormatting>
  <conditionalFormatting sqref="J8:J67">
    <cfRule type="expression" priority="6" dxfId="0">
      <formula>AND(J8&lt;&gt;"",J8&lt;&gt;"OK")</formula>
    </cfRule>
    <cfRule type="expression" priority="7" dxfId="4">
      <formula>J8="OK"</formula>
    </cfRule>
  </conditionalFormatting>
  <conditionalFormatting sqref="G8:G67">
    <cfRule type="expression" priority="8" dxfId="2">
      <formula>G8="bestätigt"</formula>
    </cfRule>
    <cfRule type="expression" priority="9" dxfId="1">
      <formula>G8="verschoben"</formula>
    </cfRule>
  </conditionalFormatting>
  <conditionalFormatting sqref="E127:F141">
    <cfRule type="expression" priority="10" dxfId="0">
      <formula>AND($B127&lt;&gt;"",ISNUMBER(E127),E127&gt;$B127)</formula>
    </cfRule>
  </conditionalFormatting>
  <conditionalFormatting sqref="G127:G141">
    <cfRule type="expression" priority="11" dxfId="0">
      <formula>G127="über Vorgabe"</formula>
    </cfRule>
  </conditionalFormatting>
  <dataValidations count="4">
    <dataValidation sqref="C8:C67" showDropDown="0" showInputMessage="0" showErrorMessage="1" allowBlank="1" errorTitle="Fach" error="Bitte ein Kürzel aus „Einstellungen“ wählen." type="list">
      <formula1>=Einstellungen!$A$54:$A$68</formula1>
    </dataValidation>
    <dataValidation sqref="D8:D67" showDropDown="0" showInputMessage="0" showErrorMessage="0" allowBlank="1" type="list">
      <formula1>"Klassenarbeit,Nachschreibtermin"</formula1>
    </dataValidation>
    <dataValidation sqref="G8:G67" showDropDown="0" showInputMessage="0" showErrorMessage="0" allowBlank="1" type="list">
      <formula1>"geplant,bestätigt,verschoben"</formula1>
    </dataValidation>
    <dataValidation sqref="A8:A67" showDropDown="0" showInputMessage="0" showErrorMessage="1" allowBlank="1" errorTitle="Datum" error="Bitte ein gültiges Datum eingeben (TT.MM.JJJJ)." type="date" operator="between">
      <formula1>36526</formula1>
      <formula2>73415</formula2>
    </dataValidation>
  </dataValidations>
  <pageMargins left="0.6" right="0.6" top="0.9" bottom="0.8" header="0.5" footer="0.5"/>
  <pageSetup orientation="landscape" paperSize="9" fitToHeight="0" fitToWidth="1"/>
  <headerFooter>
    <oddHeader>&amp;L&amp;8 LSP-02_05-006 · Klassenarbeits-Kalender&amp;R&amp;8 &amp;A</oddHeader>
    <oddFooter>&amp;L&amp;8 LSP-02_05-006c-Klassenarbeits-Kalender.xlsx&amp;C&amp;8 Stand 10-2026&amp;R&amp;8 Seite &amp;P von &amp;N</oddFooter>
    <evenHeader/>
    <evenFooter/>
    <firstHeader/>
    <firstFooter/>
  </headerFooter>
  <rowBreaks count="2" manualBreakCount="2">
    <brk id="68" min="0" max="16383" man="1"/>
    <brk id="124" min="0" max="16383" man="1"/>
  </rowBreaks>
</worksheet>
</file>

<file path=xl/worksheets/sheet5.xml><?xml version="1.0" encoding="utf-8"?>
<worksheet xmlns="http://schemas.openxmlformats.org/spreadsheetml/2006/main">
  <sheetPr>
    <tabColor rgb="005D7DBE"/>
    <outlinePr summaryBelow="1" summaryRight="1"/>
    <pageSetUpPr fitToPage="1"/>
  </sheetPr>
  <dimension ref="A1:K141"/>
  <sheetViews>
    <sheetView showGridLines="0" workbookViewId="0">
      <selection activeCell="A1" sqref="A1"/>
    </sheetView>
  </sheetViews>
  <sheetFormatPr baseColWidth="8" defaultRowHeight="15"/>
  <cols>
    <col width="15" customWidth="1" min="1" max="1"/>
    <col width="8" customWidth="1" min="2" max="2"/>
    <col width="12" customWidth="1" min="3" max="3"/>
    <col width="18" customWidth="1" min="4" max="4"/>
    <col width="14" customWidth="1" min="5" max="5"/>
    <col width="10" customWidth="1" min="6" max="6"/>
    <col width="12" customWidth="1" min="7" max="7"/>
    <col width="10" customWidth="1" min="8" max="8"/>
    <col width="15" customWidth="1" min="9" max="9"/>
    <col width="22" customWidth="1" min="10" max="10"/>
    <col width="30" customWidth="1" min="11" max="11"/>
  </cols>
  <sheetData>
    <row r="1" ht="26" customHeight="1">
      <c r="A1" s="35">
        <f>"Klassenarbeits-Kalender · "&amp;IF(Einstellungen!$B$17="","[Klassenname in Einstellungen eintragen]",Einstellungen!$B$17)</f>
        <v/>
      </c>
      <c r="B1" s="36" t="n"/>
      <c r="C1" s="36" t="n"/>
      <c r="D1" s="36" t="n"/>
      <c r="E1" s="36" t="n"/>
      <c r="F1" s="36" t="n"/>
      <c r="G1" s="36" t="n"/>
      <c r="H1" s="36" t="n"/>
      <c r="I1" s="36" t="n"/>
      <c r="J1" s="36" t="n"/>
      <c r="K1" s="36" t="n"/>
    </row>
    <row r="2">
      <c r="A2" s="37">
        <f>IF(Einstellungen!$B$2="","[Schule]",Einstellungen!$B$2)&amp;" · Schuljahr "&amp;IF(Einstellungen!$B$3="","[JJJJ/JJ]",Einstellungen!$B$3)</f>
        <v/>
      </c>
    </row>
    <row r="3">
      <c r="A3" s="16" t="inlineStr">
        <is>
          <t>Klassenleitung</t>
        </is>
      </c>
      <c r="B3" s="25" t="n"/>
      <c r="C3" s="26" t="n"/>
      <c r="D3" s="26" t="n"/>
      <c r="E3" s="26" t="n"/>
      <c r="G3" s="38" t="inlineStr">
        <is>
          <t>Gelb = Eingabe · Grau = Formel (geschützt, ohne Passwort, siehe Anleitung)</t>
        </is>
      </c>
    </row>
    <row r="6">
      <c r="A6" s="42" t="inlineStr">
        <is>
          <t>Teil A – Terminliste (Eingabe)</t>
        </is>
      </c>
      <c r="B6" s="43" t="n"/>
      <c r="C6" s="43" t="n"/>
      <c r="D6" s="43" t="n"/>
      <c r="E6" s="43" t="n"/>
      <c r="F6" s="43" t="n"/>
      <c r="G6" s="43" t="n"/>
      <c r="H6" s="43" t="n"/>
      <c r="I6" s="43" t="n"/>
      <c r="J6" s="43" t="n"/>
      <c r="K6" s="43" t="n"/>
    </row>
    <row r="7" ht="28" customHeight="1">
      <c r="A7" s="12" t="inlineStr">
        <is>
          <t>Datum</t>
        </is>
      </c>
      <c r="B7" s="12" t="inlineStr">
        <is>
          <t>Tag</t>
        </is>
      </c>
      <c r="C7" s="12" t="inlineStr">
        <is>
          <t>Fach</t>
        </is>
      </c>
      <c r="D7" s="12" t="inlineStr">
        <is>
          <t>Art</t>
        </is>
      </c>
      <c r="E7" s="12" t="inlineStr">
        <is>
          <t>Lehrkraft</t>
        </is>
      </c>
      <c r="F7" s="12" t="inlineStr">
        <is>
          <t>Stunde</t>
        </is>
      </c>
      <c r="G7" s="12" t="inlineStr">
        <is>
          <t>Status</t>
        </is>
      </c>
      <c r="H7" s="12" t="inlineStr">
        <is>
          <t>Halbjahr</t>
        </is>
      </c>
      <c r="I7" s="12" t="inlineStr">
        <is>
          <t>Wochenbeginn</t>
        </is>
      </c>
      <c r="J7" s="12" t="inlineStr">
        <is>
          <t>Prüfung</t>
        </is>
      </c>
      <c r="K7" s="12" t="inlineStr">
        <is>
          <t>Bemerkung</t>
        </is>
      </c>
    </row>
    <row r="8">
      <c r="A8" s="27" t="n"/>
      <c r="B8" s="32">
        <f>IF(A8="","",CHOOSE(WEEKDAY(A8,2),"Mo","Di","Mi","Do","Fr","Sa","So"))</f>
        <v/>
      </c>
      <c r="C8" s="30" t="n"/>
      <c r="D8" s="30" t="n"/>
      <c r="E8" s="30" t="n"/>
      <c r="F8" s="30" t="n"/>
      <c r="G8" s="30" t="n"/>
      <c r="H8" s="32">
        <f>IF(A8="","",IF(OR(A8&lt;Einstellungen!$B$6,A8&gt;Einstellungen!$C$7),"außerhalb",IF(A8&lt;=Einstellungen!$C$6,1,2)))</f>
        <v/>
      </c>
      <c r="I8" s="40">
        <f>IF(A8="","",A8-WEEKDAY(A8,2)+1)</f>
        <v/>
      </c>
      <c r="J8" s="32">
        <f>IF(A8="","",IF(AND(WEEKDAY(A8,2)&gt;5,D8&lt;&gt;"Nachschreibtermin"),"Wochenende",IF(COUNTIFS(Einstellungen!$A$23:$A$34,"&lt;="&amp;A8,Einstellungen!$B$23:$B$34,"&gt;="&amp;A8)&gt;0,"Ferien/Feiertag",IF(COUNTIFS(Einstellungen!$A$38:$A$43,"&lt;="&amp;A8,Einstellungen!$B$38:$B$43,"&gt;="&amp;A8)&gt;0,"Sperrzeit",IF(AND(Einstellungen!$B$10&lt;&gt;"",D8="Klassenarbeit",COUNTIFS($A$8:$A$67,A8,$D$8:$D$67,"Klassenarbeit")&gt;Einstellungen!$B$10),"Tag überschritten",IF(AND(Einstellungen!$B$11&lt;&gt;"",D8="Klassenarbeit",COUNTIFS($I$8:$I$67,I8,$D$8:$D$67,"Klassenarbeit")&gt;Einstellungen!$B$11),"Woche überschritten",IF(OR(C8="",D8=""),"Fach/Art fehlt","OK")))))))</f>
        <v/>
      </c>
      <c r="K8" s="33" t="n"/>
    </row>
    <row r="9">
      <c r="A9" s="27" t="n"/>
      <c r="B9" s="32">
        <f>IF(A9="","",CHOOSE(WEEKDAY(A9,2),"Mo","Di","Mi","Do","Fr","Sa","So"))</f>
        <v/>
      </c>
      <c r="C9" s="30" t="n"/>
      <c r="D9" s="30" t="n"/>
      <c r="E9" s="30" t="n"/>
      <c r="F9" s="30" t="n"/>
      <c r="G9" s="30" t="n"/>
      <c r="H9" s="32">
        <f>IF(A9="","",IF(OR(A9&lt;Einstellungen!$B$6,A9&gt;Einstellungen!$C$7),"außerhalb",IF(A9&lt;=Einstellungen!$C$6,1,2)))</f>
        <v/>
      </c>
      <c r="I9" s="40">
        <f>IF(A9="","",A9-WEEKDAY(A9,2)+1)</f>
        <v/>
      </c>
      <c r="J9" s="32">
        <f>IF(A9="","",IF(AND(WEEKDAY(A9,2)&gt;5,D9&lt;&gt;"Nachschreibtermin"),"Wochenende",IF(COUNTIFS(Einstellungen!$A$23:$A$34,"&lt;="&amp;A9,Einstellungen!$B$23:$B$34,"&gt;="&amp;A9)&gt;0,"Ferien/Feiertag",IF(COUNTIFS(Einstellungen!$A$38:$A$43,"&lt;="&amp;A9,Einstellungen!$B$38:$B$43,"&gt;="&amp;A9)&gt;0,"Sperrzeit",IF(AND(Einstellungen!$B$10&lt;&gt;"",D9="Klassenarbeit",COUNTIFS($A$8:$A$67,A9,$D$8:$D$67,"Klassenarbeit")&gt;Einstellungen!$B$10),"Tag überschritten",IF(AND(Einstellungen!$B$11&lt;&gt;"",D9="Klassenarbeit",COUNTIFS($I$8:$I$67,I9,$D$8:$D$67,"Klassenarbeit")&gt;Einstellungen!$B$11),"Woche überschritten",IF(OR(C9="",D9=""),"Fach/Art fehlt","OK")))))))</f>
        <v/>
      </c>
      <c r="K9" s="33" t="n"/>
    </row>
    <row r="10">
      <c r="A10" s="27" t="n"/>
      <c r="B10" s="32">
        <f>IF(A10="","",CHOOSE(WEEKDAY(A10,2),"Mo","Di","Mi","Do","Fr","Sa","So"))</f>
        <v/>
      </c>
      <c r="C10" s="30" t="n"/>
      <c r="D10" s="30" t="n"/>
      <c r="E10" s="30" t="n"/>
      <c r="F10" s="30" t="n"/>
      <c r="G10" s="30" t="n"/>
      <c r="H10" s="32">
        <f>IF(A10="","",IF(OR(A10&lt;Einstellungen!$B$6,A10&gt;Einstellungen!$C$7),"außerhalb",IF(A10&lt;=Einstellungen!$C$6,1,2)))</f>
        <v/>
      </c>
      <c r="I10" s="40">
        <f>IF(A10="","",A10-WEEKDAY(A10,2)+1)</f>
        <v/>
      </c>
      <c r="J10" s="32">
        <f>IF(A10="","",IF(AND(WEEKDAY(A10,2)&gt;5,D10&lt;&gt;"Nachschreibtermin"),"Wochenende",IF(COUNTIFS(Einstellungen!$A$23:$A$34,"&lt;="&amp;A10,Einstellungen!$B$23:$B$34,"&gt;="&amp;A10)&gt;0,"Ferien/Feiertag",IF(COUNTIFS(Einstellungen!$A$38:$A$43,"&lt;="&amp;A10,Einstellungen!$B$38:$B$43,"&gt;="&amp;A10)&gt;0,"Sperrzeit",IF(AND(Einstellungen!$B$10&lt;&gt;"",D10="Klassenarbeit",COUNTIFS($A$8:$A$67,A10,$D$8:$D$67,"Klassenarbeit")&gt;Einstellungen!$B$10),"Tag überschritten",IF(AND(Einstellungen!$B$11&lt;&gt;"",D10="Klassenarbeit",COUNTIFS($I$8:$I$67,I10,$D$8:$D$67,"Klassenarbeit")&gt;Einstellungen!$B$11),"Woche überschritten",IF(OR(C10="",D10=""),"Fach/Art fehlt","OK")))))))</f>
        <v/>
      </c>
      <c r="K10" s="33" t="n"/>
    </row>
    <row r="11">
      <c r="A11" s="27" t="n"/>
      <c r="B11" s="32">
        <f>IF(A11="","",CHOOSE(WEEKDAY(A11,2),"Mo","Di","Mi","Do","Fr","Sa","So"))</f>
        <v/>
      </c>
      <c r="C11" s="30" t="n"/>
      <c r="D11" s="30" t="n"/>
      <c r="E11" s="30" t="n"/>
      <c r="F11" s="30" t="n"/>
      <c r="G11" s="30" t="n"/>
      <c r="H11" s="32">
        <f>IF(A11="","",IF(OR(A11&lt;Einstellungen!$B$6,A11&gt;Einstellungen!$C$7),"außerhalb",IF(A11&lt;=Einstellungen!$C$6,1,2)))</f>
        <v/>
      </c>
      <c r="I11" s="40">
        <f>IF(A11="","",A11-WEEKDAY(A11,2)+1)</f>
        <v/>
      </c>
      <c r="J11" s="32">
        <f>IF(A11="","",IF(AND(WEEKDAY(A11,2)&gt;5,D11&lt;&gt;"Nachschreibtermin"),"Wochenende",IF(COUNTIFS(Einstellungen!$A$23:$A$34,"&lt;="&amp;A11,Einstellungen!$B$23:$B$34,"&gt;="&amp;A11)&gt;0,"Ferien/Feiertag",IF(COUNTIFS(Einstellungen!$A$38:$A$43,"&lt;="&amp;A11,Einstellungen!$B$38:$B$43,"&gt;="&amp;A11)&gt;0,"Sperrzeit",IF(AND(Einstellungen!$B$10&lt;&gt;"",D11="Klassenarbeit",COUNTIFS($A$8:$A$67,A11,$D$8:$D$67,"Klassenarbeit")&gt;Einstellungen!$B$10),"Tag überschritten",IF(AND(Einstellungen!$B$11&lt;&gt;"",D11="Klassenarbeit",COUNTIFS($I$8:$I$67,I11,$D$8:$D$67,"Klassenarbeit")&gt;Einstellungen!$B$11),"Woche überschritten",IF(OR(C11="",D11=""),"Fach/Art fehlt","OK")))))))</f>
        <v/>
      </c>
      <c r="K11" s="33" t="n"/>
    </row>
    <row r="12">
      <c r="A12" s="27" t="n"/>
      <c r="B12" s="32">
        <f>IF(A12="","",CHOOSE(WEEKDAY(A12,2),"Mo","Di","Mi","Do","Fr","Sa","So"))</f>
        <v/>
      </c>
      <c r="C12" s="30" t="n"/>
      <c r="D12" s="30" t="n"/>
      <c r="E12" s="30" t="n"/>
      <c r="F12" s="30" t="n"/>
      <c r="G12" s="30" t="n"/>
      <c r="H12" s="32">
        <f>IF(A12="","",IF(OR(A12&lt;Einstellungen!$B$6,A12&gt;Einstellungen!$C$7),"außerhalb",IF(A12&lt;=Einstellungen!$C$6,1,2)))</f>
        <v/>
      </c>
      <c r="I12" s="40">
        <f>IF(A12="","",A12-WEEKDAY(A12,2)+1)</f>
        <v/>
      </c>
      <c r="J12" s="32">
        <f>IF(A12="","",IF(AND(WEEKDAY(A12,2)&gt;5,D12&lt;&gt;"Nachschreibtermin"),"Wochenende",IF(COUNTIFS(Einstellungen!$A$23:$A$34,"&lt;="&amp;A12,Einstellungen!$B$23:$B$34,"&gt;="&amp;A12)&gt;0,"Ferien/Feiertag",IF(COUNTIFS(Einstellungen!$A$38:$A$43,"&lt;="&amp;A12,Einstellungen!$B$38:$B$43,"&gt;="&amp;A12)&gt;0,"Sperrzeit",IF(AND(Einstellungen!$B$10&lt;&gt;"",D12="Klassenarbeit",COUNTIFS($A$8:$A$67,A12,$D$8:$D$67,"Klassenarbeit")&gt;Einstellungen!$B$10),"Tag überschritten",IF(AND(Einstellungen!$B$11&lt;&gt;"",D12="Klassenarbeit",COUNTIFS($I$8:$I$67,I12,$D$8:$D$67,"Klassenarbeit")&gt;Einstellungen!$B$11),"Woche überschritten",IF(OR(C12="",D12=""),"Fach/Art fehlt","OK")))))))</f>
        <v/>
      </c>
      <c r="K12" s="33" t="n"/>
    </row>
    <row r="13">
      <c r="A13" s="27" t="n"/>
      <c r="B13" s="32">
        <f>IF(A13="","",CHOOSE(WEEKDAY(A13,2),"Mo","Di","Mi","Do","Fr","Sa","So"))</f>
        <v/>
      </c>
      <c r="C13" s="30" t="n"/>
      <c r="D13" s="30" t="n"/>
      <c r="E13" s="30" t="n"/>
      <c r="F13" s="30" t="n"/>
      <c r="G13" s="30" t="n"/>
      <c r="H13" s="32">
        <f>IF(A13="","",IF(OR(A13&lt;Einstellungen!$B$6,A13&gt;Einstellungen!$C$7),"außerhalb",IF(A13&lt;=Einstellungen!$C$6,1,2)))</f>
        <v/>
      </c>
      <c r="I13" s="40">
        <f>IF(A13="","",A13-WEEKDAY(A13,2)+1)</f>
        <v/>
      </c>
      <c r="J13" s="32">
        <f>IF(A13="","",IF(AND(WEEKDAY(A13,2)&gt;5,D13&lt;&gt;"Nachschreibtermin"),"Wochenende",IF(COUNTIFS(Einstellungen!$A$23:$A$34,"&lt;="&amp;A13,Einstellungen!$B$23:$B$34,"&gt;="&amp;A13)&gt;0,"Ferien/Feiertag",IF(COUNTIFS(Einstellungen!$A$38:$A$43,"&lt;="&amp;A13,Einstellungen!$B$38:$B$43,"&gt;="&amp;A13)&gt;0,"Sperrzeit",IF(AND(Einstellungen!$B$10&lt;&gt;"",D13="Klassenarbeit",COUNTIFS($A$8:$A$67,A13,$D$8:$D$67,"Klassenarbeit")&gt;Einstellungen!$B$10),"Tag überschritten",IF(AND(Einstellungen!$B$11&lt;&gt;"",D13="Klassenarbeit",COUNTIFS($I$8:$I$67,I13,$D$8:$D$67,"Klassenarbeit")&gt;Einstellungen!$B$11),"Woche überschritten",IF(OR(C13="",D13=""),"Fach/Art fehlt","OK")))))))</f>
        <v/>
      </c>
      <c r="K13" s="33" t="n"/>
    </row>
    <row r="14">
      <c r="A14" s="27" t="n"/>
      <c r="B14" s="32">
        <f>IF(A14="","",CHOOSE(WEEKDAY(A14,2),"Mo","Di","Mi","Do","Fr","Sa","So"))</f>
        <v/>
      </c>
      <c r="C14" s="30" t="n"/>
      <c r="D14" s="30" t="n"/>
      <c r="E14" s="30" t="n"/>
      <c r="F14" s="30" t="n"/>
      <c r="G14" s="30" t="n"/>
      <c r="H14" s="32">
        <f>IF(A14="","",IF(OR(A14&lt;Einstellungen!$B$6,A14&gt;Einstellungen!$C$7),"außerhalb",IF(A14&lt;=Einstellungen!$C$6,1,2)))</f>
        <v/>
      </c>
      <c r="I14" s="40">
        <f>IF(A14="","",A14-WEEKDAY(A14,2)+1)</f>
        <v/>
      </c>
      <c r="J14" s="32">
        <f>IF(A14="","",IF(AND(WEEKDAY(A14,2)&gt;5,D14&lt;&gt;"Nachschreibtermin"),"Wochenende",IF(COUNTIFS(Einstellungen!$A$23:$A$34,"&lt;="&amp;A14,Einstellungen!$B$23:$B$34,"&gt;="&amp;A14)&gt;0,"Ferien/Feiertag",IF(COUNTIFS(Einstellungen!$A$38:$A$43,"&lt;="&amp;A14,Einstellungen!$B$38:$B$43,"&gt;="&amp;A14)&gt;0,"Sperrzeit",IF(AND(Einstellungen!$B$10&lt;&gt;"",D14="Klassenarbeit",COUNTIFS($A$8:$A$67,A14,$D$8:$D$67,"Klassenarbeit")&gt;Einstellungen!$B$10),"Tag überschritten",IF(AND(Einstellungen!$B$11&lt;&gt;"",D14="Klassenarbeit",COUNTIFS($I$8:$I$67,I14,$D$8:$D$67,"Klassenarbeit")&gt;Einstellungen!$B$11),"Woche überschritten",IF(OR(C14="",D14=""),"Fach/Art fehlt","OK")))))))</f>
        <v/>
      </c>
      <c r="K14" s="33" t="n"/>
    </row>
    <row r="15">
      <c r="A15" s="27" t="n"/>
      <c r="B15" s="32">
        <f>IF(A15="","",CHOOSE(WEEKDAY(A15,2),"Mo","Di","Mi","Do","Fr","Sa","So"))</f>
        <v/>
      </c>
      <c r="C15" s="30" t="n"/>
      <c r="D15" s="30" t="n"/>
      <c r="E15" s="30" t="n"/>
      <c r="F15" s="30" t="n"/>
      <c r="G15" s="30" t="n"/>
      <c r="H15" s="32">
        <f>IF(A15="","",IF(OR(A15&lt;Einstellungen!$B$6,A15&gt;Einstellungen!$C$7),"außerhalb",IF(A15&lt;=Einstellungen!$C$6,1,2)))</f>
        <v/>
      </c>
      <c r="I15" s="40">
        <f>IF(A15="","",A15-WEEKDAY(A15,2)+1)</f>
        <v/>
      </c>
      <c r="J15" s="32">
        <f>IF(A15="","",IF(AND(WEEKDAY(A15,2)&gt;5,D15&lt;&gt;"Nachschreibtermin"),"Wochenende",IF(COUNTIFS(Einstellungen!$A$23:$A$34,"&lt;="&amp;A15,Einstellungen!$B$23:$B$34,"&gt;="&amp;A15)&gt;0,"Ferien/Feiertag",IF(COUNTIFS(Einstellungen!$A$38:$A$43,"&lt;="&amp;A15,Einstellungen!$B$38:$B$43,"&gt;="&amp;A15)&gt;0,"Sperrzeit",IF(AND(Einstellungen!$B$10&lt;&gt;"",D15="Klassenarbeit",COUNTIFS($A$8:$A$67,A15,$D$8:$D$67,"Klassenarbeit")&gt;Einstellungen!$B$10),"Tag überschritten",IF(AND(Einstellungen!$B$11&lt;&gt;"",D15="Klassenarbeit",COUNTIFS($I$8:$I$67,I15,$D$8:$D$67,"Klassenarbeit")&gt;Einstellungen!$B$11),"Woche überschritten",IF(OR(C15="",D15=""),"Fach/Art fehlt","OK")))))))</f>
        <v/>
      </c>
      <c r="K15" s="33" t="n"/>
    </row>
    <row r="16">
      <c r="A16" s="27" t="n"/>
      <c r="B16" s="32">
        <f>IF(A16="","",CHOOSE(WEEKDAY(A16,2),"Mo","Di","Mi","Do","Fr","Sa","So"))</f>
        <v/>
      </c>
      <c r="C16" s="30" t="n"/>
      <c r="D16" s="30" t="n"/>
      <c r="E16" s="30" t="n"/>
      <c r="F16" s="30" t="n"/>
      <c r="G16" s="30" t="n"/>
      <c r="H16" s="32">
        <f>IF(A16="","",IF(OR(A16&lt;Einstellungen!$B$6,A16&gt;Einstellungen!$C$7),"außerhalb",IF(A16&lt;=Einstellungen!$C$6,1,2)))</f>
        <v/>
      </c>
      <c r="I16" s="40">
        <f>IF(A16="","",A16-WEEKDAY(A16,2)+1)</f>
        <v/>
      </c>
      <c r="J16" s="32">
        <f>IF(A16="","",IF(AND(WEEKDAY(A16,2)&gt;5,D16&lt;&gt;"Nachschreibtermin"),"Wochenende",IF(COUNTIFS(Einstellungen!$A$23:$A$34,"&lt;="&amp;A16,Einstellungen!$B$23:$B$34,"&gt;="&amp;A16)&gt;0,"Ferien/Feiertag",IF(COUNTIFS(Einstellungen!$A$38:$A$43,"&lt;="&amp;A16,Einstellungen!$B$38:$B$43,"&gt;="&amp;A16)&gt;0,"Sperrzeit",IF(AND(Einstellungen!$B$10&lt;&gt;"",D16="Klassenarbeit",COUNTIFS($A$8:$A$67,A16,$D$8:$D$67,"Klassenarbeit")&gt;Einstellungen!$B$10),"Tag überschritten",IF(AND(Einstellungen!$B$11&lt;&gt;"",D16="Klassenarbeit",COUNTIFS($I$8:$I$67,I16,$D$8:$D$67,"Klassenarbeit")&gt;Einstellungen!$B$11),"Woche überschritten",IF(OR(C16="",D16=""),"Fach/Art fehlt","OK")))))))</f>
        <v/>
      </c>
      <c r="K16" s="33" t="n"/>
    </row>
    <row r="17">
      <c r="A17" s="27" t="n"/>
      <c r="B17" s="32">
        <f>IF(A17="","",CHOOSE(WEEKDAY(A17,2),"Mo","Di","Mi","Do","Fr","Sa","So"))</f>
        <v/>
      </c>
      <c r="C17" s="30" t="n"/>
      <c r="D17" s="30" t="n"/>
      <c r="E17" s="30" t="n"/>
      <c r="F17" s="30" t="n"/>
      <c r="G17" s="30" t="n"/>
      <c r="H17" s="32">
        <f>IF(A17="","",IF(OR(A17&lt;Einstellungen!$B$6,A17&gt;Einstellungen!$C$7),"außerhalb",IF(A17&lt;=Einstellungen!$C$6,1,2)))</f>
        <v/>
      </c>
      <c r="I17" s="40">
        <f>IF(A17="","",A17-WEEKDAY(A17,2)+1)</f>
        <v/>
      </c>
      <c r="J17" s="32">
        <f>IF(A17="","",IF(AND(WEEKDAY(A17,2)&gt;5,D17&lt;&gt;"Nachschreibtermin"),"Wochenende",IF(COUNTIFS(Einstellungen!$A$23:$A$34,"&lt;="&amp;A17,Einstellungen!$B$23:$B$34,"&gt;="&amp;A17)&gt;0,"Ferien/Feiertag",IF(COUNTIFS(Einstellungen!$A$38:$A$43,"&lt;="&amp;A17,Einstellungen!$B$38:$B$43,"&gt;="&amp;A17)&gt;0,"Sperrzeit",IF(AND(Einstellungen!$B$10&lt;&gt;"",D17="Klassenarbeit",COUNTIFS($A$8:$A$67,A17,$D$8:$D$67,"Klassenarbeit")&gt;Einstellungen!$B$10),"Tag überschritten",IF(AND(Einstellungen!$B$11&lt;&gt;"",D17="Klassenarbeit",COUNTIFS($I$8:$I$67,I17,$D$8:$D$67,"Klassenarbeit")&gt;Einstellungen!$B$11),"Woche überschritten",IF(OR(C17="",D17=""),"Fach/Art fehlt","OK")))))))</f>
        <v/>
      </c>
      <c r="K17" s="33" t="n"/>
    </row>
    <row r="18">
      <c r="A18" s="27" t="n"/>
      <c r="B18" s="32">
        <f>IF(A18="","",CHOOSE(WEEKDAY(A18,2),"Mo","Di","Mi","Do","Fr","Sa","So"))</f>
        <v/>
      </c>
      <c r="C18" s="30" t="n"/>
      <c r="D18" s="30" t="n"/>
      <c r="E18" s="30" t="n"/>
      <c r="F18" s="30" t="n"/>
      <c r="G18" s="30" t="n"/>
      <c r="H18" s="32">
        <f>IF(A18="","",IF(OR(A18&lt;Einstellungen!$B$6,A18&gt;Einstellungen!$C$7),"außerhalb",IF(A18&lt;=Einstellungen!$C$6,1,2)))</f>
        <v/>
      </c>
      <c r="I18" s="40">
        <f>IF(A18="","",A18-WEEKDAY(A18,2)+1)</f>
        <v/>
      </c>
      <c r="J18" s="32">
        <f>IF(A18="","",IF(AND(WEEKDAY(A18,2)&gt;5,D18&lt;&gt;"Nachschreibtermin"),"Wochenende",IF(COUNTIFS(Einstellungen!$A$23:$A$34,"&lt;="&amp;A18,Einstellungen!$B$23:$B$34,"&gt;="&amp;A18)&gt;0,"Ferien/Feiertag",IF(COUNTIFS(Einstellungen!$A$38:$A$43,"&lt;="&amp;A18,Einstellungen!$B$38:$B$43,"&gt;="&amp;A18)&gt;0,"Sperrzeit",IF(AND(Einstellungen!$B$10&lt;&gt;"",D18="Klassenarbeit",COUNTIFS($A$8:$A$67,A18,$D$8:$D$67,"Klassenarbeit")&gt;Einstellungen!$B$10),"Tag überschritten",IF(AND(Einstellungen!$B$11&lt;&gt;"",D18="Klassenarbeit",COUNTIFS($I$8:$I$67,I18,$D$8:$D$67,"Klassenarbeit")&gt;Einstellungen!$B$11),"Woche überschritten",IF(OR(C18="",D18=""),"Fach/Art fehlt","OK")))))))</f>
        <v/>
      </c>
      <c r="K18" s="33" t="n"/>
    </row>
    <row r="19">
      <c r="A19" s="27" t="n"/>
      <c r="B19" s="32">
        <f>IF(A19="","",CHOOSE(WEEKDAY(A19,2),"Mo","Di","Mi","Do","Fr","Sa","So"))</f>
        <v/>
      </c>
      <c r="C19" s="30" t="n"/>
      <c r="D19" s="30" t="n"/>
      <c r="E19" s="30" t="n"/>
      <c r="F19" s="30" t="n"/>
      <c r="G19" s="30" t="n"/>
      <c r="H19" s="32">
        <f>IF(A19="","",IF(OR(A19&lt;Einstellungen!$B$6,A19&gt;Einstellungen!$C$7),"außerhalb",IF(A19&lt;=Einstellungen!$C$6,1,2)))</f>
        <v/>
      </c>
      <c r="I19" s="40">
        <f>IF(A19="","",A19-WEEKDAY(A19,2)+1)</f>
        <v/>
      </c>
      <c r="J19" s="32">
        <f>IF(A19="","",IF(AND(WEEKDAY(A19,2)&gt;5,D19&lt;&gt;"Nachschreibtermin"),"Wochenende",IF(COUNTIFS(Einstellungen!$A$23:$A$34,"&lt;="&amp;A19,Einstellungen!$B$23:$B$34,"&gt;="&amp;A19)&gt;0,"Ferien/Feiertag",IF(COUNTIFS(Einstellungen!$A$38:$A$43,"&lt;="&amp;A19,Einstellungen!$B$38:$B$43,"&gt;="&amp;A19)&gt;0,"Sperrzeit",IF(AND(Einstellungen!$B$10&lt;&gt;"",D19="Klassenarbeit",COUNTIFS($A$8:$A$67,A19,$D$8:$D$67,"Klassenarbeit")&gt;Einstellungen!$B$10),"Tag überschritten",IF(AND(Einstellungen!$B$11&lt;&gt;"",D19="Klassenarbeit",COUNTIFS($I$8:$I$67,I19,$D$8:$D$67,"Klassenarbeit")&gt;Einstellungen!$B$11),"Woche überschritten",IF(OR(C19="",D19=""),"Fach/Art fehlt","OK")))))))</f>
        <v/>
      </c>
      <c r="K19" s="33" t="n"/>
    </row>
    <row r="20">
      <c r="A20" s="27" t="n"/>
      <c r="B20" s="32">
        <f>IF(A20="","",CHOOSE(WEEKDAY(A20,2),"Mo","Di","Mi","Do","Fr","Sa","So"))</f>
        <v/>
      </c>
      <c r="C20" s="30" t="n"/>
      <c r="D20" s="30" t="n"/>
      <c r="E20" s="30" t="n"/>
      <c r="F20" s="30" t="n"/>
      <c r="G20" s="30" t="n"/>
      <c r="H20" s="32">
        <f>IF(A20="","",IF(OR(A20&lt;Einstellungen!$B$6,A20&gt;Einstellungen!$C$7),"außerhalb",IF(A20&lt;=Einstellungen!$C$6,1,2)))</f>
        <v/>
      </c>
      <c r="I20" s="40">
        <f>IF(A20="","",A20-WEEKDAY(A20,2)+1)</f>
        <v/>
      </c>
      <c r="J20" s="32">
        <f>IF(A20="","",IF(AND(WEEKDAY(A20,2)&gt;5,D20&lt;&gt;"Nachschreibtermin"),"Wochenende",IF(COUNTIFS(Einstellungen!$A$23:$A$34,"&lt;="&amp;A20,Einstellungen!$B$23:$B$34,"&gt;="&amp;A20)&gt;0,"Ferien/Feiertag",IF(COUNTIFS(Einstellungen!$A$38:$A$43,"&lt;="&amp;A20,Einstellungen!$B$38:$B$43,"&gt;="&amp;A20)&gt;0,"Sperrzeit",IF(AND(Einstellungen!$B$10&lt;&gt;"",D20="Klassenarbeit",COUNTIFS($A$8:$A$67,A20,$D$8:$D$67,"Klassenarbeit")&gt;Einstellungen!$B$10),"Tag überschritten",IF(AND(Einstellungen!$B$11&lt;&gt;"",D20="Klassenarbeit",COUNTIFS($I$8:$I$67,I20,$D$8:$D$67,"Klassenarbeit")&gt;Einstellungen!$B$11),"Woche überschritten",IF(OR(C20="",D20=""),"Fach/Art fehlt","OK")))))))</f>
        <v/>
      </c>
      <c r="K20" s="33" t="n"/>
    </row>
    <row r="21">
      <c r="A21" s="27" t="n"/>
      <c r="B21" s="32">
        <f>IF(A21="","",CHOOSE(WEEKDAY(A21,2),"Mo","Di","Mi","Do","Fr","Sa","So"))</f>
        <v/>
      </c>
      <c r="C21" s="30" t="n"/>
      <c r="D21" s="30" t="n"/>
      <c r="E21" s="30" t="n"/>
      <c r="F21" s="30" t="n"/>
      <c r="G21" s="30" t="n"/>
      <c r="H21" s="32">
        <f>IF(A21="","",IF(OR(A21&lt;Einstellungen!$B$6,A21&gt;Einstellungen!$C$7),"außerhalb",IF(A21&lt;=Einstellungen!$C$6,1,2)))</f>
        <v/>
      </c>
      <c r="I21" s="40">
        <f>IF(A21="","",A21-WEEKDAY(A21,2)+1)</f>
        <v/>
      </c>
      <c r="J21" s="32">
        <f>IF(A21="","",IF(AND(WEEKDAY(A21,2)&gt;5,D21&lt;&gt;"Nachschreibtermin"),"Wochenende",IF(COUNTIFS(Einstellungen!$A$23:$A$34,"&lt;="&amp;A21,Einstellungen!$B$23:$B$34,"&gt;="&amp;A21)&gt;0,"Ferien/Feiertag",IF(COUNTIFS(Einstellungen!$A$38:$A$43,"&lt;="&amp;A21,Einstellungen!$B$38:$B$43,"&gt;="&amp;A21)&gt;0,"Sperrzeit",IF(AND(Einstellungen!$B$10&lt;&gt;"",D21="Klassenarbeit",COUNTIFS($A$8:$A$67,A21,$D$8:$D$67,"Klassenarbeit")&gt;Einstellungen!$B$10),"Tag überschritten",IF(AND(Einstellungen!$B$11&lt;&gt;"",D21="Klassenarbeit",COUNTIFS($I$8:$I$67,I21,$D$8:$D$67,"Klassenarbeit")&gt;Einstellungen!$B$11),"Woche überschritten",IF(OR(C21="",D21=""),"Fach/Art fehlt","OK")))))))</f>
        <v/>
      </c>
      <c r="K21" s="33" t="n"/>
    </row>
    <row r="22">
      <c r="A22" s="27" t="n"/>
      <c r="B22" s="32">
        <f>IF(A22="","",CHOOSE(WEEKDAY(A22,2),"Mo","Di","Mi","Do","Fr","Sa","So"))</f>
        <v/>
      </c>
      <c r="C22" s="30" t="n"/>
      <c r="D22" s="30" t="n"/>
      <c r="E22" s="30" t="n"/>
      <c r="F22" s="30" t="n"/>
      <c r="G22" s="30" t="n"/>
      <c r="H22" s="32">
        <f>IF(A22="","",IF(OR(A22&lt;Einstellungen!$B$6,A22&gt;Einstellungen!$C$7),"außerhalb",IF(A22&lt;=Einstellungen!$C$6,1,2)))</f>
        <v/>
      </c>
      <c r="I22" s="40">
        <f>IF(A22="","",A22-WEEKDAY(A22,2)+1)</f>
        <v/>
      </c>
      <c r="J22" s="32">
        <f>IF(A22="","",IF(AND(WEEKDAY(A22,2)&gt;5,D22&lt;&gt;"Nachschreibtermin"),"Wochenende",IF(COUNTIFS(Einstellungen!$A$23:$A$34,"&lt;="&amp;A22,Einstellungen!$B$23:$B$34,"&gt;="&amp;A22)&gt;0,"Ferien/Feiertag",IF(COUNTIFS(Einstellungen!$A$38:$A$43,"&lt;="&amp;A22,Einstellungen!$B$38:$B$43,"&gt;="&amp;A22)&gt;0,"Sperrzeit",IF(AND(Einstellungen!$B$10&lt;&gt;"",D22="Klassenarbeit",COUNTIFS($A$8:$A$67,A22,$D$8:$D$67,"Klassenarbeit")&gt;Einstellungen!$B$10),"Tag überschritten",IF(AND(Einstellungen!$B$11&lt;&gt;"",D22="Klassenarbeit",COUNTIFS($I$8:$I$67,I22,$D$8:$D$67,"Klassenarbeit")&gt;Einstellungen!$B$11),"Woche überschritten",IF(OR(C22="",D22=""),"Fach/Art fehlt","OK")))))))</f>
        <v/>
      </c>
      <c r="K22" s="33" t="n"/>
    </row>
    <row r="23">
      <c r="A23" s="27" t="n"/>
      <c r="B23" s="32">
        <f>IF(A23="","",CHOOSE(WEEKDAY(A23,2),"Mo","Di","Mi","Do","Fr","Sa","So"))</f>
        <v/>
      </c>
      <c r="C23" s="30" t="n"/>
      <c r="D23" s="30" t="n"/>
      <c r="E23" s="30" t="n"/>
      <c r="F23" s="30" t="n"/>
      <c r="G23" s="30" t="n"/>
      <c r="H23" s="32">
        <f>IF(A23="","",IF(OR(A23&lt;Einstellungen!$B$6,A23&gt;Einstellungen!$C$7),"außerhalb",IF(A23&lt;=Einstellungen!$C$6,1,2)))</f>
        <v/>
      </c>
      <c r="I23" s="40">
        <f>IF(A23="","",A23-WEEKDAY(A23,2)+1)</f>
        <v/>
      </c>
      <c r="J23" s="32">
        <f>IF(A23="","",IF(AND(WEEKDAY(A23,2)&gt;5,D23&lt;&gt;"Nachschreibtermin"),"Wochenende",IF(COUNTIFS(Einstellungen!$A$23:$A$34,"&lt;="&amp;A23,Einstellungen!$B$23:$B$34,"&gt;="&amp;A23)&gt;0,"Ferien/Feiertag",IF(COUNTIFS(Einstellungen!$A$38:$A$43,"&lt;="&amp;A23,Einstellungen!$B$38:$B$43,"&gt;="&amp;A23)&gt;0,"Sperrzeit",IF(AND(Einstellungen!$B$10&lt;&gt;"",D23="Klassenarbeit",COUNTIFS($A$8:$A$67,A23,$D$8:$D$67,"Klassenarbeit")&gt;Einstellungen!$B$10),"Tag überschritten",IF(AND(Einstellungen!$B$11&lt;&gt;"",D23="Klassenarbeit",COUNTIFS($I$8:$I$67,I23,$D$8:$D$67,"Klassenarbeit")&gt;Einstellungen!$B$11),"Woche überschritten",IF(OR(C23="",D23=""),"Fach/Art fehlt","OK")))))))</f>
        <v/>
      </c>
      <c r="K23" s="33" t="n"/>
    </row>
    <row r="24">
      <c r="A24" s="27" t="n"/>
      <c r="B24" s="32">
        <f>IF(A24="","",CHOOSE(WEEKDAY(A24,2),"Mo","Di","Mi","Do","Fr","Sa","So"))</f>
        <v/>
      </c>
      <c r="C24" s="30" t="n"/>
      <c r="D24" s="30" t="n"/>
      <c r="E24" s="30" t="n"/>
      <c r="F24" s="30" t="n"/>
      <c r="G24" s="30" t="n"/>
      <c r="H24" s="32">
        <f>IF(A24="","",IF(OR(A24&lt;Einstellungen!$B$6,A24&gt;Einstellungen!$C$7),"außerhalb",IF(A24&lt;=Einstellungen!$C$6,1,2)))</f>
        <v/>
      </c>
      <c r="I24" s="40">
        <f>IF(A24="","",A24-WEEKDAY(A24,2)+1)</f>
        <v/>
      </c>
      <c r="J24" s="32">
        <f>IF(A24="","",IF(AND(WEEKDAY(A24,2)&gt;5,D24&lt;&gt;"Nachschreibtermin"),"Wochenende",IF(COUNTIFS(Einstellungen!$A$23:$A$34,"&lt;="&amp;A24,Einstellungen!$B$23:$B$34,"&gt;="&amp;A24)&gt;0,"Ferien/Feiertag",IF(COUNTIFS(Einstellungen!$A$38:$A$43,"&lt;="&amp;A24,Einstellungen!$B$38:$B$43,"&gt;="&amp;A24)&gt;0,"Sperrzeit",IF(AND(Einstellungen!$B$10&lt;&gt;"",D24="Klassenarbeit",COUNTIFS($A$8:$A$67,A24,$D$8:$D$67,"Klassenarbeit")&gt;Einstellungen!$B$10),"Tag überschritten",IF(AND(Einstellungen!$B$11&lt;&gt;"",D24="Klassenarbeit",COUNTIFS($I$8:$I$67,I24,$D$8:$D$67,"Klassenarbeit")&gt;Einstellungen!$B$11),"Woche überschritten",IF(OR(C24="",D24=""),"Fach/Art fehlt","OK")))))))</f>
        <v/>
      </c>
      <c r="K24" s="33" t="n"/>
    </row>
    <row r="25">
      <c r="A25" s="27" t="n"/>
      <c r="B25" s="32">
        <f>IF(A25="","",CHOOSE(WEEKDAY(A25,2),"Mo","Di","Mi","Do","Fr","Sa","So"))</f>
        <v/>
      </c>
      <c r="C25" s="30" t="n"/>
      <c r="D25" s="30" t="n"/>
      <c r="E25" s="30" t="n"/>
      <c r="F25" s="30" t="n"/>
      <c r="G25" s="30" t="n"/>
      <c r="H25" s="32">
        <f>IF(A25="","",IF(OR(A25&lt;Einstellungen!$B$6,A25&gt;Einstellungen!$C$7),"außerhalb",IF(A25&lt;=Einstellungen!$C$6,1,2)))</f>
        <v/>
      </c>
      <c r="I25" s="40">
        <f>IF(A25="","",A25-WEEKDAY(A25,2)+1)</f>
        <v/>
      </c>
      <c r="J25" s="32">
        <f>IF(A25="","",IF(AND(WEEKDAY(A25,2)&gt;5,D25&lt;&gt;"Nachschreibtermin"),"Wochenende",IF(COUNTIFS(Einstellungen!$A$23:$A$34,"&lt;="&amp;A25,Einstellungen!$B$23:$B$34,"&gt;="&amp;A25)&gt;0,"Ferien/Feiertag",IF(COUNTIFS(Einstellungen!$A$38:$A$43,"&lt;="&amp;A25,Einstellungen!$B$38:$B$43,"&gt;="&amp;A25)&gt;0,"Sperrzeit",IF(AND(Einstellungen!$B$10&lt;&gt;"",D25="Klassenarbeit",COUNTIFS($A$8:$A$67,A25,$D$8:$D$67,"Klassenarbeit")&gt;Einstellungen!$B$10),"Tag überschritten",IF(AND(Einstellungen!$B$11&lt;&gt;"",D25="Klassenarbeit",COUNTIFS($I$8:$I$67,I25,$D$8:$D$67,"Klassenarbeit")&gt;Einstellungen!$B$11),"Woche überschritten",IF(OR(C25="",D25=""),"Fach/Art fehlt","OK")))))))</f>
        <v/>
      </c>
      <c r="K25" s="33" t="n"/>
    </row>
    <row r="26">
      <c r="A26" s="27" t="n"/>
      <c r="B26" s="32">
        <f>IF(A26="","",CHOOSE(WEEKDAY(A26,2),"Mo","Di","Mi","Do","Fr","Sa","So"))</f>
        <v/>
      </c>
      <c r="C26" s="30" t="n"/>
      <c r="D26" s="30" t="n"/>
      <c r="E26" s="30" t="n"/>
      <c r="F26" s="30" t="n"/>
      <c r="G26" s="30" t="n"/>
      <c r="H26" s="32">
        <f>IF(A26="","",IF(OR(A26&lt;Einstellungen!$B$6,A26&gt;Einstellungen!$C$7),"außerhalb",IF(A26&lt;=Einstellungen!$C$6,1,2)))</f>
        <v/>
      </c>
      <c r="I26" s="40">
        <f>IF(A26="","",A26-WEEKDAY(A26,2)+1)</f>
        <v/>
      </c>
      <c r="J26" s="32">
        <f>IF(A26="","",IF(AND(WEEKDAY(A26,2)&gt;5,D26&lt;&gt;"Nachschreibtermin"),"Wochenende",IF(COUNTIFS(Einstellungen!$A$23:$A$34,"&lt;="&amp;A26,Einstellungen!$B$23:$B$34,"&gt;="&amp;A26)&gt;0,"Ferien/Feiertag",IF(COUNTIFS(Einstellungen!$A$38:$A$43,"&lt;="&amp;A26,Einstellungen!$B$38:$B$43,"&gt;="&amp;A26)&gt;0,"Sperrzeit",IF(AND(Einstellungen!$B$10&lt;&gt;"",D26="Klassenarbeit",COUNTIFS($A$8:$A$67,A26,$D$8:$D$67,"Klassenarbeit")&gt;Einstellungen!$B$10),"Tag überschritten",IF(AND(Einstellungen!$B$11&lt;&gt;"",D26="Klassenarbeit",COUNTIFS($I$8:$I$67,I26,$D$8:$D$67,"Klassenarbeit")&gt;Einstellungen!$B$11),"Woche überschritten",IF(OR(C26="",D26=""),"Fach/Art fehlt","OK")))))))</f>
        <v/>
      </c>
      <c r="K26" s="33" t="n"/>
    </row>
    <row r="27">
      <c r="A27" s="27" t="n"/>
      <c r="B27" s="32">
        <f>IF(A27="","",CHOOSE(WEEKDAY(A27,2),"Mo","Di","Mi","Do","Fr","Sa","So"))</f>
        <v/>
      </c>
      <c r="C27" s="30" t="n"/>
      <c r="D27" s="30" t="n"/>
      <c r="E27" s="30" t="n"/>
      <c r="F27" s="30" t="n"/>
      <c r="G27" s="30" t="n"/>
      <c r="H27" s="32">
        <f>IF(A27="","",IF(OR(A27&lt;Einstellungen!$B$6,A27&gt;Einstellungen!$C$7),"außerhalb",IF(A27&lt;=Einstellungen!$C$6,1,2)))</f>
        <v/>
      </c>
      <c r="I27" s="40">
        <f>IF(A27="","",A27-WEEKDAY(A27,2)+1)</f>
        <v/>
      </c>
      <c r="J27" s="32">
        <f>IF(A27="","",IF(AND(WEEKDAY(A27,2)&gt;5,D27&lt;&gt;"Nachschreibtermin"),"Wochenende",IF(COUNTIFS(Einstellungen!$A$23:$A$34,"&lt;="&amp;A27,Einstellungen!$B$23:$B$34,"&gt;="&amp;A27)&gt;0,"Ferien/Feiertag",IF(COUNTIFS(Einstellungen!$A$38:$A$43,"&lt;="&amp;A27,Einstellungen!$B$38:$B$43,"&gt;="&amp;A27)&gt;0,"Sperrzeit",IF(AND(Einstellungen!$B$10&lt;&gt;"",D27="Klassenarbeit",COUNTIFS($A$8:$A$67,A27,$D$8:$D$67,"Klassenarbeit")&gt;Einstellungen!$B$10),"Tag überschritten",IF(AND(Einstellungen!$B$11&lt;&gt;"",D27="Klassenarbeit",COUNTIFS($I$8:$I$67,I27,$D$8:$D$67,"Klassenarbeit")&gt;Einstellungen!$B$11),"Woche überschritten",IF(OR(C27="",D27=""),"Fach/Art fehlt","OK")))))))</f>
        <v/>
      </c>
      <c r="K27" s="33" t="n"/>
    </row>
    <row r="28">
      <c r="A28" s="27" t="n"/>
      <c r="B28" s="32">
        <f>IF(A28="","",CHOOSE(WEEKDAY(A28,2),"Mo","Di","Mi","Do","Fr","Sa","So"))</f>
        <v/>
      </c>
      <c r="C28" s="30" t="n"/>
      <c r="D28" s="30" t="n"/>
      <c r="E28" s="30" t="n"/>
      <c r="F28" s="30" t="n"/>
      <c r="G28" s="30" t="n"/>
      <c r="H28" s="32">
        <f>IF(A28="","",IF(OR(A28&lt;Einstellungen!$B$6,A28&gt;Einstellungen!$C$7),"außerhalb",IF(A28&lt;=Einstellungen!$C$6,1,2)))</f>
        <v/>
      </c>
      <c r="I28" s="40">
        <f>IF(A28="","",A28-WEEKDAY(A28,2)+1)</f>
        <v/>
      </c>
      <c r="J28" s="32">
        <f>IF(A28="","",IF(AND(WEEKDAY(A28,2)&gt;5,D28&lt;&gt;"Nachschreibtermin"),"Wochenende",IF(COUNTIFS(Einstellungen!$A$23:$A$34,"&lt;="&amp;A28,Einstellungen!$B$23:$B$34,"&gt;="&amp;A28)&gt;0,"Ferien/Feiertag",IF(COUNTIFS(Einstellungen!$A$38:$A$43,"&lt;="&amp;A28,Einstellungen!$B$38:$B$43,"&gt;="&amp;A28)&gt;0,"Sperrzeit",IF(AND(Einstellungen!$B$10&lt;&gt;"",D28="Klassenarbeit",COUNTIFS($A$8:$A$67,A28,$D$8:$D$67,"Klassenarbeit")&gt;Einstellungen!$B$10),"Tag überschritten",IF(AND(Einstellungen!$B$11&lt;&gt;"",D28="Klassenarbeit",COUNTIFS($I$8:$I$67,I28,$D$8:$D$67,"Klassenarbeit")&gt;Einstellungen!$B$11),"Woche überschritten",IF(OR(C28="",D28=""),"Fach/Art fehlt","OK")))))))</f>
        <v/>
      </c>
      <c r="K28" s="33" t="n"/>
    </row>
    <row r="29">
      <c r="A29" s="27" t="n"/>
      <c r="B29" s="32">
        <f>IF(A29="","",CHOOSE(WEEKDAY(A29,2),"Mo","Di","Mi","Do","Fr","Sa","So"))</f>
        <v/>
      </c>
      <c r="C29" s="30" t="n"/>
      <c r="D29" s="30" t="n"/>
      <c r="E29" s="30" t="n"/>
      <c r="F29" s="30" t="n"/>
      <c r="G29" s="30" t="n"/>
      <c r="H29" s="32">
        <f>IF(A29="","",IF(OR(A29&lt;Einstellungen!$B$6,A29&gt;Einstellungen!$C$7),"außerhalb",IF(A29&lt;=Einstellungen!$C$6,1,2)))</f>
        <v/>
      </c>
      <c r="I29" s="40">
        <f>IF(A29="","",A29-WEEKDAY(A29,2)+1)</f>
        <v/>
      </c>
      <c r="J29" s="32">
        <f>IF(A29="","",IF(AND(WEEKDAY(A29,2)&gt;5,D29&lt;&gt;"Nachschreibtermin"),"Wochenende",IF(COUNTIFS(Einstellungen!$A$23:$A$34,"&lt;="&amp;A29,Einstellungen!$B$23:$B$34,"&gt;="&amp;A29)&gt;0,"Ferien/Feiertag",IF(COUNTIFS(Einstellungen!$A$38:$A$43,"&lt;="&amp;A29,Einstellungen!$B$38:$B$43,"&gt;="&amp;A29)&gt;0,"Sperrzeit",IF(AND(Einstellungen!$B$10&lt;&gt;"",D29="Klassenarbeit",COUNTIFS($A$8:$A$67,A29,$D$8:$D$67,"Klassenarbeit")&gt;Einstellungen!$B$10),"Tag überschritten",IF(AND(Einstellungen!$B$11&lt;&gt;"",D29="Klassenarbeit",COUNTIFS($I$8:$I$67,I29,$D$8:$D$67,"Klassenarbeit")&gt;Einstellungen!$B$11),"Woche überschritten",IF(OR(C29="",D29=""),"Fach/Art fehlt","OK")))))))</f>
        <v/>
      </c>
      <c r="K29" s="33" t="n"/>
    </row>
    <row r="30">
      <c r="A30" s="27" t="n"/>
      <c r="B30" s="32">
        <f>IF(A30="","",CHOOSE(WEEKDAY(A30,2),"Mo","Di","Mi","Do","Fr","Sa","So"))</f>
        <v/>
      </c>
      <c r="C30" s="30" t="n"/>
      <c r="D30" s="30" t="n"/>
      <c r="E30" s="30" t="n"/>
      <c r="F30" s="30" t="n"/>
      <c r="G30" s="30" t="n"/>
      <c r="H30" s="32">
        <f>IF(A30="","",IF(OR(A30&lt;Einstellungen!$B$6,A30&gt;Einstellungen!$C$7),"außerhalb",IF(A30&lt;=Einstellungen!$C$6,1,2)))</f>
        <v/>
      </c>
      <c r="I30" s="40">
        <f>IF(A30="","",A30-WEEKDAY(A30,2)+1)</f>
        <v/>
      </c>
      <c r="J30" s="32">
        <f>IF(A30="","",IF(AND(WEEKDAY(A30,2)&gt;5,D30&lt;&gt;"Nachschreibtermin"),"Wochenende",IF(COUNTIFS(Einstellungen!$A$23:$A$34,"&lt;="&amp;A30,Einstellungen!$B$23:$B$34,"&gt;="&amp;A30)&gt;0,"Ferien/Feiertag",IF(COUNTIFS(Einstellungen!$A$38:$A$43,"&lt;="&amp;A30,Einstellungen!$B$38:$B$43,"&gt;="&amp;A30)&gt;0,"Sperrzeit",IF(AND(Einstellungen!$B$10&lt;&gt;"",D30="Klassenarbeit",COUNTIFS($A$8:$A$67,A30,$D$8:$D$67,"Klassenarbeit")&gt;Einstellungen!$B$10),"Tag überschritten",IF(AND(Einstellungen!$B$11&lt;&gt;"",D30="Klassenarbeit",COUNTIFS($I$8:$I$67,I30,$D$8:$D$67,"Klassenarbeit")&gt;Einstellungen!$B$11),"Woche überschritten",IF(OR(C30="",D30=""),"Fach/Art fehlt","OK")))))))</f>
        <v/>
      </c>
      <c r="K30" s="33" t="n"/>
    </row>
    <row r="31">
      <c r="A31" s="27" t="n"/>
      <c r="B31" s="32">
        <f>IF(A31="","",CHOOSE(WEEKDAY(A31,2),"Mo","Di","Mi","Do","Fr","Sa","So"))</f>
        <v/>
      </c>
      <c r="C31" s="30" t="n"/>
      <c r="D31" s="30" t="n"/>
      <c r="E31" s="30" t="n"/>
      <c r="F31" s="30" t="n"/>
      <c r="G31" s="30" t="n"/>
      <c r="H31" s="32">
        <f>IF(A31="","",IF(OR(A31&lt;Einstellungen!$B$6,A31&gt;Einstellungen!$C$7),"außerhalb",IF(A31&lt;=Einstellungen!$C$6,1,2)))</f>
        <v/>
      </c>
      <c r="I31" s="40">
        <f>IF(A31="","",A31-WEEKDAY(A31,2)+1)</f>
        <v/>
      </c>
      <c r="J31" s="32">
        <f>IF(A31="","",IF(AND(WEEKDAY(A31,2)&gt;5,D31&lt;&gt;"Nachschreibtermin"),"Wochenende",IF(COUNTIFS(Einstellungen!$A$23:$A$34,"&lt;="&amp;A31,Einstellungen!$B$23:$B$34,"&gt;="&amp;A31)&gt;0,"Ferien/Feiertag",IF(COUNTIFS(Einstellungen!$A$38:$A$43,"&lt;="&amp;A31,Einstellungen!$B$38:$B$43,"&gt;="&amp;A31)&gt;0,"Sperrzeit",IF(AND(Einstellungen!$B$10&lt;&gt;"",D31="Klassenarbeit",COUNTIFS($A$8:$A$67,A31,$D$8:$D$67,"Klassenarbeit")&gt;Einstellungen!$B$10),"Tag überschritten",IF(AND(Einstellungen!$B$11&lt;&gt;"",D31="Klassenarbeit",COUNTIFS($I$8:$I$67,I31,$D$8:$D$67,"Klassenarbeit")&gt;Einstellungen!$B$11),"Woche überschritten",IF(OR(C31="",D31=""),"Fach/Art fehlt","OK")))))))</f>
        <v/>
      </c>
      <c r="K31" s="33" t="n"/>
    </row>
    <row r="32">
      <c r="A32" s="27" t="n"/>
      <c r="B32" s="32">
        <f>IF(A32="","",CHOOSE(WEEKDAY(A32,2),"Mo","Di","Mi","Do","Fr","Sa","So"))</f>
        <v/>
      </c>
      <c r="C32" s="30" t="n"/>
      <c r="D32" s="30" t="n"/>
      <c r="E32" s="30" t="n"/>
      <c r="F32" s="30" t="n"/>
      <c r="G32" s="30" t="n"/>
      <c r="H32" s="32">
        <f>IF(A32="","",IF(OR(A32&lt;Einstellungen!$B$6,A32&gt;Einstellungen!$C$7),"außerhalb",IF(A32&lt;=Einstellungen!$C$6,1,2)))</f>
        <v/>
      </c>
      <c r="I32" s="40">
        <f>IF(A32="","",A32-WEEKDAY(A32,2)+1)</f>
        <v/>
      </c>
      <c r="J32" s="32">
        <f>IF(A32="","",IF(AND(WEEKDAY(A32,2)&gt;5,D32&lt;&gt;"Nachschreibtermin"),"Wochenende",IF(COUNTIFS(Einstellungen!$A$23:$A$34,"&lt;="&amp;A32,Einstellungen!$B$23:$B$34,"&gt;="&amp;A32)&gt;0,"Ferien/Feiertag",IF(COUNTIFS(Einstellungen!$A$38:$A$43,"&lt;="&amp;A32,Einstellungen!$B$38:$B$43,"&gt;="&amp;A32)&gt;0,"Sperrzeit",IF(AND(Einstellungen!$B$10&lt;&gt;"",D32="Klassenarbeit",COUNTIFS($A$8:$A$67,A32,$D$8:$D$67,"Klassenarbeit")&gt;Einstellungen!$B$10),"Tag überschritten",IF(AND(Einstellungen!$B$11&lt;&gt;"",D32="Klassenarbeit",COUNTIFS($I$8:$I$67,I32,$D$8:$D$67,"Klassenarbeit")&gt;Einstellungen!$B$11),"Woche überschritten",IF(OR(C32="",D32=""),"Fach/Art fehlt","OK")))))))</f>
        <v/>
      </c>
      <c r="K32" s="33" t="n"/>
    </row>
    <row r="33">
      <c r="A33" s="27" t="n"/>
      <c r="B33" s="32">
        <f>IF(A33="","",CHOOSE(WEEKDAY(A33,2),"Mo","Di","Mi","Do","Fr","Sa","So"))</f>
        <v/>
      </c>
      <c r="C33" s="30" t="n"/>
      <c r="D33" s="30" t="n"/>
      <c r="E33" s="30" t="n"/>
      <c r="F33" s="30" t="n"/>
      <c r="G33" s="30" t="n"/>
      <c r="H33" s="32">
        <f>IF(A33="","",IF(OR(A33&lt;Einstellungen!$B$6,A33&gt;Einstellungen!$C$7),"außerhalb",IF(A33&lt;=Einstellungen!$C$6,1,2)))</f>
        <v/>
      </c>
      <c r="I33" s="40">
        <f>IF(A33="","",A33-WEEKDAY(A33,2)+1)</f>
        <v/>
      </c>
      <c r="J33" s="32">
        <f>IF(A33="","",IF(AND(WEEKDAY(A33,2)&gt;5,D33&lt;&gt;"Nachschreibtermin"),"Wochenende",IF(COUNTIFS(Einstellungen!$A$23:$A$34,"&lt;="&amp;A33,Einstellungen!$B$23:$B$34,"&gt;="&amp;A33)&gt;0,"Ferien/Feiertag",IF(COUNTIFS(Einstellungen!$A$38:$A$43,"&lt;="&amp;A33,Einstellungen!$B$38:$B$43,"&gt;="&amp;A33)&gt;0,"Sperrzeit",IF(AND(Einstellungen!$B$10&lt;&gt;"",D33="Klassenarbeit",COUNTIFS($A$8:$A$67,A33,$D$8:$D$67,"Klassenarbeit")&gt;Einstellungen!$B$10),"Tag überschritten",IF(AND(Einstellungen!$B$11&lt;&gt;"",D33="Klassenarbeit",COUNTIFS($I$8:$I$67,I33,$D$8:$D$67,"Klassenarbeit")&gt;Einstellungen!$B$11),"Woche überschritten",IF(OR(C33="",D33=""),"Fach/Art fehlt","OK")))))))</f>
        <v/>
      </c>
      <c r="K33" s="33" t="n"/>
    </row>
    <row r="34">
      <c r="A34" s="27" t="n"/>
      <c r="B34" s="32">
        <f>IF(A34="","",CHOOSE(WEEKDAY(A34,2),"Mo","Di","Mi","Do","Fr","Sa","So"))</f>
        <v/>
      </c>
      <c r="C34" s="30" t="n"/>
      <c r="D34" s="30" t="n"/>
      <c r="E34" s="30" t="n"/>
      <c r="F34" s="30" t="n"/>
      <c r="G34" s="30" t="n"/>
      <c r="H34" s="32">
        <f>IF(A34="","",IF(OR(A34&lt;Einstellungen!$B$6,A34&gt;Einstellungen!$C$7),"außerhalb",IF(A34&lt;=Einstellungen!$C$6,1,2)))</f>
        <v/>
      </c>
      <c r="I34" s="40">
        <f>IF(A34="","",A34-WEEKDAY(A34,2)+1)</f>
        <v/>
      </c>
      <c r="J34" s="32">
        <f>IF(A34="","",IF(AND(WEEKDAY(A34,2)&gt;5,D34&lt;&gt;"Nachschreibtermin"),"Wochenende",IF(COUNTIFS(Einstellungen!$A$23:$A$34,"&lt;="&amp;A34,Einstellungen!$B$23:$B$34,"&gt;="&amp;A34)&gt;0,"Ferien/Feiertag",IF(COUNTIFS(Einstellungen!$A$38:$A$43,"&lt;="&amp;A34,Einstellungen!$B$38:$B$43,"&gt;="&amp;A34)&gt;0,"Sperrzeit",IF(AND(Einstellungen!$B$10&lt;&gt;"",D34="Klassenarbeit",COUNTIFS($A$8:$A$67,A34,$D$8:$D$67,"Klassenarbeit")&gt;Einstellungen!$B$10),"Tag überschritten",IF(AND(Einstellungen!$B$11&lt;&gt;"",D34="Klassenarbeit",COUNTIFS($I$8:$I$67,I34,$D$8:$D$67,"Klassenarbeit")&gt;Einstellungen!$B$11),"Woche überschritten",IF(OR(C34="",D34=""),"Fach/Art fehlt","OK")))))))</f>
        <v/>
      </c>
      <c r="K34" s="33" t="n"/>
    </row>
    <row r="35">
      <c r="A35" s="27" t="n"/>
      <c r="B35" s="32">
        <f>IF(A35="","",CHOOSE(WEEKDAY(A35,2),"Mo","Di","Mi","Do","Fr","Sa","So"))</f>
        <v/>
      </c>
      <c r="C35" s="30" t="n"/>
      <c r="D35" s="30" t="n"/>
      <c r="E35" s="30" t="n"/>
      <c r="F35" s="30" t="n"/>
      <c r="G35" s="30" t="n"/>
      <c r="H35" s="32">
        <f>IF(A35="","",IF(OR(A35&lt;Einstellungen!$B$6,A35&gt;Einstellungen!$C$7),"außerhalb",IF(A35&lt;=Einstellungen!$C$6,1,2)))</f>
        <v/>
      </c>
      <c r="I35" s="40">
        <f>IF(A35="","",A35-WEEKDAY(A35,2)+1)</f>
        <v/>
      </c>
      <c r="J35" s="32">
        <f>IF(A35="","",IF(AND(WEEKDAY(A35,2)&gt;5,D35&lt;&gt;"Nachschreibtermin"),"Wochenende",IF(COUNTIFS(Einstellungen!$A$23:$A$34,"&lt;="&amp;A35,Einstellungen!$B$23:$B$34,"&gt;="&amp;A35)&gt;0,"Ferien/Feiertag",IF(COUNTIFS(Einstellungen!$A$38:$A$43,"&lt;="&amp;A35,Einstellungen!$B$38:$B$43,"&gt;="&amp;A35)&gt;0,"Sperrzeit",IF(AND(Einstellungen!$B$10&lt;&gt;"",D35="Klassenarbeit",COUNTIFS($A$8:$A$67,A35,$D$8:$D$67,"Klassenarbeit")&gt;Einstellungen!$B$10),"Tag überschritten",IF(AND(Einstellungen!$B$11&lt;&gt;"",D35="Klassenarbeit",COUNTIFS($I$8:$I$67,I35,$D$8:$D$67,"Klassenarbeit")&gt;Einstellungen!$B$11),"Woche überschritten",IF(OR(C35="",D35=""),"Fach/Art fehlt","OK")))))))</f>
        <v/>
      </c>
      <c r="K35" s="33" t="n"/>
    </row>
    <row r="36">
      <c r="A36" s="27" t="n"/>
      <c r="B36" s="32">
        <f>IF(A36="","",CHOOSE(WEEKDAY(A36,2),"Mo","Di","Mi","Do","Fr","Sa","So"))</f>
        <v/>
      </c>
      <c r="C36" s="30" t="n"/>
      <c r="D36" s="30" t="n"/>
      <c r="E36" s="30" t="n"/>
      <c r="F36" s="30" t="n"/>
      <c r="G36" s="30" t="n"/>
      <c r="H36" s="32">
        <f>IF(A36="","",IF(OR(A36&lt;Einstellungen!$B$6,A36&gt;Einstellungen!$C$7),"außerhalb",IF(A36&lt;=Einstellungen!$C$6,1,2)))</f>
        <v/>
      </c>
      <c r="I36" s="40">
        <f>IF(A36="","",A36-WEEKDAY(A36,2)+1)</f>
        <v/>
      </c>
      <c r="J36" s="32">
        <f>IF(A36="","",IF(AND(WEEKDAY(A36,2)&gt;5,D36&lt;&gt;"Nachschreibtermin"),"Wochenende",IF(COUNTIFS(Einstellungen!$A$23:$A$34,"&lt;="&amp;A36,Einstellungen!$B$23:$B$34,"&gt;="&amp;A36)&gt;0,"Ferien/Feiertag",IF(COUNTIFS(Einstellungen!$A$38:$A$43,"&lt;="&amp;A36,Einstellungen!$B$38:$B$43,"&gt;="&amp;A36)&gt;0,"Sperrzeit",IF(AND(Einstellungen!$B$10&lt;&gt;"",D36="Klassenarbeit",COUNTIFS($A$8:$A$67,A36,$D$8:$D$67,"Klassenarbeit")&gt;Einstellungen!$B$10),"Tag überschritten",IF(AND(Einstellungen!$B$11&lt;&gt;"",D36="Klassenarbeit",COUNTIFS($I$8:$I$67,I36,$D$8:$D$67,"Klassenarbeit")&gt;Einstellungen!$B$11),"Woche überschritten",IF(OR(C36="",D36=""),"Fach/Art fehlt","OK")))))))</f>
        <v/>
      </c>
      <c r="K36" s="33" t="n"/>
    </row>
    <row r="37">
      <c r="A37" s="27" t="n"/>
      <c r="B37" s="32">
        <f>IF(A37="","",CHOOSE(WEEKDAY(A37,2),"Mo","Di","Mi","Do","Fr","Sa","So"))</f>
        <v/>
      </c>
      <c r="C37" s="30" t="n"/>
      <c r="D37" s="30" t="n"/>
      <c r="E37" s="30" t="n"/>
      <c r="F37" s="30" t="n"/>
      <c r="G37" s="30" t="n"/>
      <c r="H37" s="32">
        <f>IF(A37="","",IF(OR(A37&lt;Einstellungen!$B$6,A37&gt;Einstellungen!$C$7),"außerhalb",IF(A37&lt;=Einstellungen!$C$6,1,2)))</f>
        <v/>
      </c>
      <c r="I37" s="40">
        <f>IF(A37="","",A37-WEEKDAY(A37,2)+1)</f>
        <v/>
      </c>
      <c r="J37" s="32">
        <f>IF(A37="","",IF(AND(WEEKDAY(A37,2)&gt;5,D37&lt;&gt;"Nachschreibtermin"),"Wochenende",IF(COUNTIFS(Einstellungen!$A$23:$A$34,"&lt;="&amp;A37,Einstellungen!$B$23:$B$34,"&gt;="&amp;A37)&gt;0,"Ferien/Feiertag",IF(COUNTIFS(Einstellungen!$A$38:$A$43,"&lt;="&amp;A37,Einstellungen!$B$38:$B$43,"&gt;="&amp;A37)&gt;0,"Sperrzeit",IF(AND(Einstellungen!$B$10&lt;&gt;"",D37="Klassenarbeit",COUNTIFS($A$8:$A$67,A37,$D$8:$D$67,"Klassenarbeit")&gt;Einstellungen!$B$10),"Tag überschritten",IF(AND(Einstellungen!$B$11&lt;&gt;"",D37="Klassenarbeit",COUNTIFS($I$8:$I$67,I37,$D$8:$D$67,"Klassenarbeit")&gt;Einstellungen!$B$11),"Woche überschritten",IF(OR(C37="",D37=""),"Fach/Art fehlt","OK")))))))</f>
        <v/>
      </c>
      <c r="K37" s="33" t="n"/>
    </row>
    <row r="38">
      <c r="A38" s="27" t="n"/>
      <c r="B38" s="32">
        <f>IF(A38="","",CHOOSE(WEEKDAY(A38,2),"Mo","Di","Mi","Do","Fr","Sa","So"))</f>
        <v/>
      </c>
      <c r="C38" s="30" t="n"/>
      <c r="D38" s="30" t="n"/>
      <c r="E38" s="30" t="n"/>
      <c r="F38" s="30" t="n"/>
      <c r="G38" s="30" t="n"/>
      <c r="H38" s="32">
        <f>IF(A38="","",IF(OR(A38&lt;Einstellungen!$B$6,A38&gt;Einstellungen!$C$7),"außerhalb",IF(A38&lt;=Einstellungen!$C$6,1,2)))</f>
        <v/>
      </c>
      <c r="I38" s="40">
        <f>IF(A38="","",A38-WEEKDAY(A38,2)+1)</f>
        <v/>
      </c>
      <c r="J38" s="32">
        <f>IF(A38="","",IF(AND(WEEKDAY(A38,2)&gt;5,D38&lt;&gt;"Nachschreibtermin"),"Wochenende",IF(COUNTIFS(Einstellungen!$A$23:$A$34,"&lt;="&amp;A38,Einstellungen!$B$23:$B$34,"&gt;="&amp;A38)&gt;0,"Ferien/Feiertag",IF(COUNTIFS(Einstellungen!$A$38:$A$43,"&lt;="&amp;A38,Einstellungen!$B$38:$B$43,"&gt;="&amp;A38)&gt;0,"Sperrzeit",IF(AND(Einstellungen!$B$10&lt;&gt;"",D38="Klassenarbeit",COUNTIFS($A$8:$A$67,A38,$D$8:$D$67,"Klassenarbeit")&gt;Einstellungen!$B$10),"Tag überschritten",IF(AND(Einstellungen!$B$11&lt;&gt;"",D38="Klassenarbeit",COUNTIFS($I$8:$I$67,I38,$D$8:$D$67,"Klassenarbeit")&gt;Einstellungen!$B$11),"Woche überschritten",IF(OR(C38="",D38=""),"Fach/Art fehlt","OK")))))))</f>
        <v/>
      </c>
      <c r="K38" s="33" t="n"/>
    </row>
    <row r="39">
      <c r="A39" s="27" t="n"/>
      <c r="B39" s="32">
        <f>IF(A39="","",CHOOSE(WEEKDAY(A39,2),"Mo","Di","Mi","Do","Fr","Sa","So"))</f>
        <v/>
      </c>
      <c r="C39" s="30" t="n"/>
      <c r="D39" s="30" t="n"/>
      <c r="E39" s="30" t="n"/>
      <c r="F39" s="30" t="n"/>
      <c r="G39" s="30" t="n"/>
      <c r="H39" s="32">
        <f>IF(A39="","",IF(OR(A39&lt;Einstellungen!$B$6,A39&gt;Einstellungen!$C$7),"außerhalb",IF(A39&lt;=Einstellungen!$C$6,1,2)))</f>
        <v/>
      </c>
      <c r="I39" s="40">
        <f>IF(A39="","",A39-WEEKDAY(A39,2)+1)</f>
        <v/>
      </c>
      <c r="J39" s="32">
        <f>IF(A39="","",IF(AND(WEEKDAY(A39,2)&gt;5,D39&lt;&gt;"Nachschreibtermin"),"Wochenende",IF(COUNTIFS(Einstellungen!$A$23:$A$34,"&lt;="&amp;A39,Einstellungen!$B$23:$B$34,"&gt;="&amp;A39)&gt;0,"Ferien/Feiertag",IF(COUNTIFS(Einstellungen!$A$38:$A$43,"&lt;="&amp;A39,Einstellungen!$B$38:$B$43,"&gt;="&amp;A39)&gt;0,"Sperrzeit",IF(AND(Einstellungen!$B$10&lt;&gt;"",D39="Klassenarbeit",COUNTIFS($A$8:$A$67,A39,$D$8:$D$67,"Klassenarbeit")&gt;Einstellungen!$B$10),"Tag überschritten",IF(AND(Einstellungen!$B$11&lt;&gt;"",D39="Klassenarbeit",COUNTIFS($I$8:$I$67,I39,$D$8:$D$67,"Klassenarbeit")&gt;Einstellungen!$B$11),"Woche überschritten",IF(OR(C39="",D39=""),"Fach/Art fehlt","OK")))))))</f>
        <v/>
      </c>
      <c r="K39" s="33" t="n"/>
    </row>
    <row r="40">
      <c r="A40" s="27" t="n"/>
      <c r="B40" s="32">
        <f>IF(A40="","",CHOOSE(WEEKDAY(A40,2),"Mo","Di","Mi","Do","Fr","Sa","So"))</f>
        <v/>
      </c>
      <c r="C40" s="30" t="n"/>
      <c r="D40" s="30" t="n"/>
      <c r="E40" s="30" t="n"/>
      <c r="F40" s="30" t="n"/>
      <c r="G40" s="30" t="n"/>
      <c r="H40" s="32">
        <f>IF(A40="","",IF(OR(A40&lt;Einstellungen!$B$6,A40&gt;Einstellungen!$C$7),"außerhalb",IF(A40&lt;=Einstellungen!$C$6,1,2)))</f>
        <v/>
      </c>
      <c r="I40" s="40">
        <f>IF(A40="","",A40-WEEKDAY(A40,2)+1)</f>
        <v/>
      </c>
      <c r="J40" s="32">
        <f>IF(A40="","",IF(AND(WEEKDAY(A40,2)&gt;5,D40&lt;&gt;"Nachschreibtermin"),"Wochenende",IF(COUNTIFS(Einstellungen!$A$23:$A$34,"&lt;="&amp;A40,Einstellungen!$B$23:$B$34,"&gt;="&amp;A40)&gt;0,"Ferien/Feiertag",IF(COUNTIFS(Einstellungen!$A$38:$A$43,"&lt;="&amp;A40,Einstellungen!$B$38:$B$43,"&gt;="&amp;A40)&gt;0,"Sperrzeit",IF(AND(Einstellungen!$B$10&lt;&gt;"",D40="Klassenarbeit",COUNTIFS($A$8:$A$67,A40,$D$8:$D$67,"Klassenarbeit")&gt;Einstellungen!$B$10),"Tag überschritten",IF(AND(Einstellungen!$B$11&lt;&gt;"",D40="Klassenarbeit",COUNTIFS($I$8:$I$67,I40,$D$8:$D$67,"Klassenarbeit")&gt;Einstellungen!$B$11),"Woche überschritten",IF(OR(C40="",D40=""),"Fach/Art fehlt","OK")))))))</f>
        <v/>
      </c>
      <c r="K40" s="33" t="n"/>
    </row>
    <row r="41">
      <c r="A41" s="27" t="n"/>
      <c r="B41" s="32">
        <f>IF(A41="","",CHOOSE(WEEKDAY(A41,2),"Mo","Di","Mi","Do","Fr","Sa","So"))</f>
        <v/>
      </c>
      <c r="C41" s="30" t="n"/>
      <c r="D41" s="30" t="n"/>
      <c r="E41" s="30" t="n"/>
      <c r="F41" s="30" t="n"/>
      <c r="G41" s="30" t="n"/>
      <c r="H41" s="32">
        <f>IF(A41="","",IF(OR(A41&lt;Einstellungen!$B$6,A41&gt;Einstellungen!$C$7),"außerhalb",IF(A41&lt;=Einstellungen!$C$6,1,2)))</f>
        <v/>
      </c>
      <c r="I41" s="40">
        <f>IF(A41="","",A41-WEEKDAY(A41,2)+1)</f>
        <v/>
      </c>
      <c r="J41" s="32">
        <f>IF(A41="","",IF(AND(WEEKDAY(A41,2)&gt;5,D41&lt;&gt;"Nachschreibtermin"),"Wochenende",IF(COUNTIFS(Einstellungen!$A$23:$A$34,"&lt;="&amp;A41,Einstellungen!$B$23:$B$34,"&gt;="&amp;A41)&gt;0,"Ferien/Feiertag",IF(COUNTIFS(Einstellungen!$A$38:$A$43,"&lt;="&amp;A41,Einstellungen!$B$38:$B$43,"&gt;="&amp;A41)&gt;0,"Sperrzeit",IF(AND(Einstellungen!$B$10&lt;&gt;"",D41="Klassenarbeit",COUNTIFS($A$8:$A$67,A41,$D$8:$D$67,"Klassenarbeit")&gt;Einstellungen!$B$10),"Tag überschritten",IF(AND(Einstellungen!$B$11&lt;&gt;"",D41="Klassenarbeit",COUNTIFS($I$8:$I$67,I41,$D$8:$D$67,"Klassenarbeit")&gt;Einstellungen!$B$11),"Woche überschritten",IF(OR(C41="",D41=""),"Fach/Art fehlt","OK")))))))</f>
        <v/>
      </c>
      <c r="K41" s="33" t="n"/>
    </row>
    <row r="42">
      <c r="A42" s="27" t="n"/>
      <c r="B42" s="32">
        <f>IF(A42="","",CHOOSE(WEEKDAY(A42,2),"Mo","Di","Mi","Do","Fr","Sa","So"))</f>
        <v/>
      </c>
      <c r="C42" s="30" t="n"/>
      <c r="D42" s="30" t="n"/>
      <c r="E42" s="30" t="n"/>
      <c r="F42" s="30" t="n"/>
      <c r="G42" s="30" t="n"/>
      <c r="H42" s="32">
        <f>IF(A42="","",IF(OR(A42&lt;Einstellungen!$B$6,A42&gt;Einstellungen!$C$7),"außerhalb",IF(A42&lt;=Einstellungen!$C$6,1,2)))</f>
        <v/>
      </c>
      <c r="I42" s="40">
        <f>IF(A42="","",A42-WEEKDAY(A42,2)+1)</f>
        <v/>
      </c>
      <c r="J42" s="32">
        <f>IF(A42="","",IF(AND(WEEKDAY(A42,2)&gt;5,D42&lt;&gt;"Nachschreibtermin"),"Wochenende",IF(COUNTIFS(Einstellungen!$A$23:$A$34,"&lt;="&amp;A42,Einstellungen!$B$23:$B$34,"&gt;="&amp;A42)&gt;0,"Ferien/Feiertag",IF(COUNTIFS(Einstellungen!$A$38:$A$43,"&lt;="&amp;A42,Einstellungen!$B$38:$B$43,"&gt;="&amp;A42)&gt;0,"Sperrzeit",IF(AND(Einstellungen!$B$10&lt;&gt;"",D42="Klassenarbeit",COUNTIFS($A$8:$A$67,A42,$D$8:$D$67,"Klassenarbeit")&gt;Einstellungen!$B$10),"Tag überschritten",IF(AND(Einstellungen!$B$11&lt;&gt;"",D42="Klassenarbeit",COUNTIFS($I$8:$I$67,I42,$D$8:$D$67,"Klassenarbeit")&gt;Einstellungen!$B$11),"Woche überschritten",IF(OR(C42="",D42=""),"Fach/Art fehlt","OK")))))))</f>
        <v/>
      </c>
      <c r="K42" s="33" t="n"/>
    </row>
    <row r="43">
      <c r="A43" s="27" t="n"/>
      <c r="B43" s="32">
        <f>IF(A43="","",CHOOSE(WEEKDAY(A43,2),"Mo","Di","Mi","Do","Fr","Sa","So"))</f>
        <v/>
      </c>
      <c r="C43" s="30" t="n"/>
      <c r="D43" s="30" t="n"/>
      <c r="E43" s="30" t="n"/>
      <c r="F43" s="30" t="n"/>
      <c r="G43" s="30" t="n"/>
      <c r="H43" s="32">
        <f>IF(A43="","",IF(OR(A43&lt;Einstellungen!$B$6,A43&gt;Einstellungen!$C$7),"außerhalb",IF(A43&lt;=Einstellungen!$C$6,1,2)))</f>
        <v/>
      </c>
      <c r="I43" s="40">
        <f>IF(A43="","",A43-WEEKDAY(A43,2)+1)</f>
        <v/>
      </c>
      <c r="J43" s="32">
        <f>IF(A43="","",IF(AND(WEEKDAY(A43,2)&gt;5,D43&lt;&gt;"Nachschreibtermin"),"Wochenende",IF(COUNTIFS(Einstellungen!$A$23:$A$34,"&lt;="&amp;A43,Einstellungen!$B$23:$B$34,"&gt;="&amp;A43)&gt;0,"Ferien/Feiertag",IF(COUNTIFS(Einstellungen!$A$38:$A$43,"&lt;="&amp;A43,Einstellungen!$B$38:$B$43,"&gt;="&amp;A43)&gt;0,"Sperrzeit",IF(AND(Einstellungen!$B$10&lt;&gt;"",D43="Klassenarbeit",COUNTIFS($A$8:$A$67,A43,$D$8:$D$67,"Klassenarbeit")&gt;Einstellungen!$B$10),"Tag überschritten",IF(AND(Einstellungen!$B$11&lt;&gt;"",D43="Klassenarbeit",COUNTIFS($I$8:$I$67,I43,$D$8:$D$67,"Klassenarbeit")&gt;Einstellungen!$B$11),"Woche überschritten",IF(OR(C43="",D43=""),"Fach/Art fehlt","OK")))))))</f>
        <v/>
      </c>
      <c r="K43" s="33" t="n"/>
    </row>
    <row r="44">
      <c r="A44" s="27" t="n"/>
      <c r="B44" s="32">
        <f>IF(A44="","",CHOOSE(WEEKDAY(A44,2),"Mo","Di","Mi","Do","Fr","Sa","So"))</f>
        <v/>
      </c>
      <c r="C44" s="30" t="n"/>
      <c r="D44" s="30" t="n"/>
      <c r="E44" s="30" t="n"/>
      <c r="F44" s="30" t="n"/>
      <c r="G44" s="30" t="n"/>
      <c r="H44" s="32">
        <f>IF(A44="","",IF(OR(A44&lt;Einstellungen!$B$6,A44&gt;Einstellungen!$C$7),"außerhalb",IF(A44&lt;=Einstellungen!$C$6,1,2)))</f>
        <v/>
      </c>
      <c r="I44" s="40">
        <f>IF(A44="","",A44-WEEKDAY(A44,2)+1)</f>
        <v/>
      </c>
      <c r="J44" s="32">
        <f>IF(A44="","",IF(AND(WEEKDAY(A44,2)&gt;5,D44&lt;&gt;"Nachschreibtermin"),"Wochenende",IF(COUNTIFS(Einstellungen!$A$23:$A$34,"&lt;="&amp;A44,Einstellungen!$B$23:$B$34,"&gt;="&amp;A44)&gt;0,"Ferien/Feiertag",IF(COUNTIFS(Einstellungen!$A$38:$A$43,"&lt;="&amp;A44,Einstellungen!$B$38:$B$43,"&gt;="&amp;A44)&gt;0,"Sperrzeit",IF(AND(Einstellungen!$B$10&lt;&gt;"",D44="Klassenarbeit",COUNTIFS($A$8:$A$67,A44,$D$8:$D$67,"Klassenarbeit")&gt;Einstellungen!$B$10),"Tag überschritten",IF(AND(Einstellungen!$B$11&lt;&gt;"",D44="Klassenarbeit",COUNTIFS($I$8:$I$67,I44,$D$8:$D$67,"Klassenarbeit")&gt;Einstellungen!$B$11),"Woche überschritten",IF(OR(C44="",D44=""),"Fach/Art fehlt","OK")))))))</f>
        <v/>
      </c>
      <c r="K44" s="33" t="n"/>
    </row>
    <row r="45">
      <c r="A45" s="27" t="n"/>
      <c r="B45" s="32">
        <f>IF(A45="","",CHOOSE(WEEKDAY(A45,2),"Mo","Di","Mi","Do","Fr","Sa","So"))</f>
        <v/>
      </c>
      <c r="C45" s="30" t="n"/>
      <c r="D45" s="30" t="n"/>
      <c r="E45" s="30" t="n"/>
      <c r="F45" s="30" t="n"/>
      <c r="G45" s="30" t="n"/>
      <c r="H45" s="32">
        <f>IF(A45="","",IF(OR(A45&lt;Einstellungen!$B$6,A45&gt;Einstellungen!$C$7),"außerhalb",IF(A45&lt;=Einstellungen!$C$6,1,2)))</f>
        <v/>
      </c>
      <c r="I45" s="40">
        <f>IF(A45="","",A45-WEEKDAY(A45,2)+1)</f>
        <v/>
      </c>
      <c r="J45" s="32">
        <f>IF(A45="","",IF(AND(WEEKDAY(A45,2)&gt;5,D45&lt;&gt;"Nachschreibtermin"),"Wochenende",IF(COUNTIFS(Einstellungen!$A$23:$A$34,"&lt;="&amp;A45,Einstellungen!$B$23:$B$34,"&gt;="&amp;A45)&gt;0,"Ferien/Feiertag",IF(COUNTIFS(Einstellungen!$A$38:$A$43,"&lt;="&amp;A45,Einstellungen!$B$38:$B$43,"&gt;="&amp;A45)&gt;0,"Sperrzeit",IF(AND(Einstellungen!$B$10&lt;&gt;"",D45="Klassenarbeit",COUNTIFS($A$8:$A$67,A45,$D$8:$D$67,"Klassenarbeit")&gt;Einstellungen!$B$10),"Tag überschritten",IF(AND(Einstellungen!$B$11&lt;&gt;"",D45="Klassenarbeit",COUNTIFS($I$8:$I$67,I45,$D$8:$D$67,"Klassenarbeit")&gt;Einstellungen!$B$11),"Woche überschritten",IF(OR(C45="",D45=""),"Fach/Art fehlt","OK")))))))</f>
        <v/>
      </c>
      <c r="K45" s="33" t="n"/>
    </row>
    <row r="46">
      <c r="A46" s="27" t="n"/>
      <c r="B46" s="32">
        <f>IF(A46="","",CHOOSE(WEEKDAY(A46,2),"Mo","Di","Mi","Do","Fr","Sa","So"))</f>
        <v/>
      </c>
      <c r="C46" s="30" t="n"/>
      <c r="D46" s="30" t="n"/>
      <c r="E46" s="30" t="n"/>
      <c r="F46" s="30" t="n"/>
      <c r="G46" s="30" t="n"/>
      <c r="H46" s="32">
        <f>IF(A46="","",IF(OR(A46&lt;Einstellungen!$B$6,A46&gt;Einstellungen!$C$7),"außerhalb",IF(A46&lt;=Einstellungen!$C$6,1,2)))</f>
        <v/>
      </c>
      <c r="I46" s="40">
        <f>IF(A46="","",A46-WEEKDAY(A46,2)+1)</f>
        <v/>
      </c>
      <c r="J46" s="32">
        <f>IF(A46="","",IF(AND(WEEKDAY(A46,2)&gt;5,D46&lt;&gt;"Nachschreibtermin"),"Wochenende",IF(COUNTIFS(Einstellungen!$A$23:$A$34,"&lt;="&amp;A46,Einstellungen!$B$23:$B$34,"&gt;="&amp;A46)&gt;0,"Ferien/Feiertag",IF(COUNTIFS(Einstellungen!$A$38:$A$43,"&lt;="&amp;A46,Einstellungen!$B$38:$B$43,"&gt;="&amp;A46)&gt;0,"Sperrzeit",IF(AND(Einstellungen!$B$10&lt;&gt;"",D46="Klassenarbeit",COUNTIFS($A$8:$A$67,A46,$D$8:$D$67,"Klassenarbeit")&gt;Einstellungen!$B$10),"Tag überschritten",IF(AND(Einstellungen!$B$11&lt;&gt;"",D46="Klassenarbeit",COUNTIFS($I$8:$I$67,I46,$D$8:$D$67,"Klassenarbeit")&gt;Einstellungen!$B$11),"Woche überschritten",IF(OR(C46="",D46=""),"Fach/Art fehlt","OK")))))))</f>
        <v/>
      </c>
      <c r="K46" s="33" t="n"/>
    </row>
    <row r="47">
      <c r="A47" s="27" t="n"/>
      <c r="B47" s="32">
        <f>IF(A47="","",CHOOSE(WEEKDAY(A47,2),"Mo","Di","Mi","Do","Fr","Sa","So"))</f>
        <v/>
      </c>
      <c r="C47" s="30" t="n"/>
      <c r="D47" s="30" t="n"/>
      <c r="E47" s="30" t="n"/>
      <c r="F47" s="30" t="n"/>
      <c r="G47" s="30" t="n"/>
      <c r="H47" s="32">
        <f>IF(A47="","",IF(OR(A47&lt;Einstellungen!$B$6,A47&gt;Einstellungen!$C$7),"außerhalb",IF(A47&lt;=Einstellungen!$C$6,1,2)))</f>
        <v/>
      </c>
      <c r="I47" s="40">
        <f>IF(A47="","",A47-WEEKDAY(A47,2)+1)</f>
        <v/>
      </c>
      <c r="J47" s="32">
        <f>IF(A47="","",IF(AND(WEEKDAY(A47,2)&gt;5,D47&lt;&gt;"Nachschreibtermin"),"Wochenende",IF(COUNTIFS(Einstellungen!$A$23:$A$34,"&lt;="&amp;A47,Einstellungen!$B$23:$B$34,"&gt;="&amp;A47)&gt;0,"Ferien/Feiertag",IF(COUNTIFS(Einstellungen!$A$38:$A$43,"&lt;="&amp;A47,Einstellungen!$B$38:$B$43,"&gt;="&amp;A47)&gt;0,"Sperrzeit",IF(AND(Einstellungen!$B$10&lt;&gt;"",D47="Klassenarbeit",COUNTIFS($A$8:$A$67,A47,$D$8:$D$67,"Klassenarbeit")&gt;Einstellungen!$B$10),"Tag überschritten",IF(AND(Einstellungen!$B$11&lt;&gt;"",D47="Klassenarbeit",COUNTIFS($I$8:$I$67,I47,$D$8:$D$67,"Klassenarbeit")&gt;Einstellungen!$B$11),"Woche überschritten",IF(OR(C47="",D47=""),"Fach/Art fehlt","OK")))))))</f>
        <v/>
      </c>
      <c r="K47" s="33" t="n"/>
    </row>
    <row r="48">
      <c r="A48" s="27" t="n"/>
      <c r="B48" s="32">
        <f>IF(A48="","",CHOOSE(WEEKDAY(A48,2),"Mo","Di","Mi","Do","Fr","Sa","So"))</f>
        <v/>
      </c>
      <c r="C48" s="30" t="n"/>
      <c r="D48" s="30" t="n"/>
      <c r="E48" s="30" t="n"/>
      <c r="F48" s="30" t="n"/>
      <c r="G48" s="30" t="n"/>
      <c r="H48" s="32">
        <f>IF(A48="","",IF(OR(A48&lt;Einstellungen!$B$6,A48&gt;Einstellungen!$C$7),"außerhalb",IF(A48&lt;=Einstellungen!$C$6,1,2)))</f>
        <v/>
      </c>
      <c r="I48" s="40">
        <f>IF(A48="","",A48-WEEKDAY(A48,2)+1)</f>
        <v/>
      </c>
      <c r="J48" s="32">
        <f>IF(A48="","",IF(AND(WEEKDAY(A48,2)&gt;5,D48&lt;&gt;"Nachschreibtermin"),"Wochenende",IF(COUNTIFS(Einstellungen!$A$23:$A$34,"&lt;="&amp;A48,Einstellungen!$B$23:$B$34,"&gt;="&amp;A48)&gt;0,"Ferien/Feiertag",IF(COUNTIFS(Einstellungen!$A$38:$A$43,"&lt;="&amp;A48,Einstellungen!$B$38:$B$43,"&gt;="&amp;A48)&gt;0,"Sperrzeit",IF(AND(Einstellungen!$B$10&lt;&gt;"",D48="Klassenarbeit",COUNTIFS($A$8:$A$67,A48,$D$8:$D$67,"Klassenarbeit")&gt;Einstellungen!$B$10),"Tag überschritten",IF(AND(Einstellungen!$B$11&lt;&gt;"",D48="Klassenarbeit",COUNTIFS($I$8:$I$67,I48,$D$8:$D$67,"Klassenarbeit")&gt;Einstellungen!$B$11),"Woche überschritten",IF(OR(C48="",D48=""),"Fach/Art fehlt","OK")))))))</f>
        <v/>
      </c>
      <c r="K48" s="33" t="n"/>
    </row>
    <row r="49">
      <c r="A49" s="27" t="n"/>
      <c r="B49" s="32">
        <f>IF(A49="","",CHOOSE(WEEKDAY(A49,2),"Mo","Di","Mi","Do","Fr","Sa","So"))</f>
        <v/>
      </c>
      <c r="C49" s="30" t="n"/>
      <c r="D49" s="30" t="n"/>
      <c r="E49" s="30" t="n"/>
      <c r="F49" s="30" t="n"/>
      <c r="G49" s="30" t="n"/>
      <c r="H49" s="32">
        <f>IF(A49="","",IF(OR(A49&lt;Einstellungen!$B$6,A49&gt;Einstellungen!$C$7),"außerhalb",IF(A49&lt;=Einstellungen!$C$6,1,2)))</f>
        <v/>
      </c>
      <c r="I49" s="40">
        <f>IF(A49="","",A49-WEEKDAY(A49,2)+1)</f>
        <v/>
      </c>
      <c r="J49" s="32">
        <f>IF(A49="","",IF(AND(WEEKDAY(A49,2)&gt;5,D49&lt;&gt;"Nachschreibtermin"),"Wochenende",IF(COUNTIFS(Einstellungen!$A$23:$A$34,"&lt;="&amp;A49,Einstellungen!$B$23:$B$34,"&gt;="&amp;A49)&gt;0,"Ferien/Feiertag",IF(COUNTIFS(Einstellungen!$A$38:$A$43,"&lt;="&amp;A49,Einstellungen!$B$38:$B$43,"&gt;="&amp;A49)&gt;0,"Sperrzeit",IF(AND(Einstellungen!$B$10&lt;&gt;"",D49="Klassenarbeit",COUNTIFS($A$8:$A$67,A49,$D$8:$D$67,"Klassenarbeit")&gt;Einstellungen!$B$10),"Tag überschritten",IF(AND(Einstellungen!$B$11&lt;&gt;"",D49="Klassenarbeit",COUNTIFS($I$8:$I$67,I49,$D$8:$D$67,"Klassenarbeit")&gt;Einstellungen!$B$11),"Woche überschritten",IF(OR(C49="",D49=""),"Fach/Art fehlt","OK")))))))</f>
        <v/>
      </c>
      <c r="K49" s="33" t="n"/>
    </row>
    <row r="50">
      <c r="A50" s="27" t="n"/>
      <c r="B50" s="32">
        <f>IF(A50="","",CHOOSE(WEEKDAY(A50,2),"Mo","Di","Mi","Do","Fr","Sa","So"))</f>
        <v/>
      </c>
      <c r="C50" s="30" t="n"/>
      <c r="D50" s="30" t="n"/>
      <c r="E50" s="30" t="n"/>
      <c r="F50" s="30" t="n"/>
      <c r="G50" s="30" t="n"/>
      <c r="H50" s="32">
        <f>IF(A50="","",IF(OR(A50&lt;Einstellungen!$B$6,A50&gt;Einstellungen!$C$7),"außerhalb",IF(A50&lt;=Einstellungen!$C$6,1,2)))</f>
        <v/>
      </c>
      <c r="I50" s="40">
        <f>IF(A50="","",A50-WEEKDAY(A50,2)+1)</f>
        <v/>
      </c>
      <c r="J50" s="32">
        <f>IF(A50="","",IF(AND(WEEKDAY(A50,2)&gt;5,D50&lt;&gt;"Nachschreibtermin"),"Wochenende",IF(COUNTIFS(Einstellungen!$A$23:$A$34,"&lt;="&amp;A50,Einstellungen!$B$23:$B$34,"&gt;="&amp;A50)&gt;0,"Ferien/Feiertag",IF(COUNTIFS(Einstellungen!$A$38:$A$43,"&lt;="&amp;A50,Einstellungen!$B$38:$B$43,"&gt;="&amp;A50)&gt;0,"Sperrzeit",IF(AND(Einstellungen!$B$10&lt;&gt;"",D50="Klassenarbeit",COUNTIFS($A$8:$A$67,A50,$D$8:$D$67,"Klassenarbeit")&gt;Einstellungen!$B$10),"Tag überschritten",IF(AND(Einstellungen!$B$11&lt;&gt;"",D50="Klassenarbeit",COUNTIFS($I$8:$I$67,I50,$D$8:$D$67,"Klassenarbeit")&gt;Einstellungen!$B$11),"Woche überschritten",IF(OR(C50="",D50=""),"Fach/Art fehlt","OK")))))))</f>
        <v/>
      </c>
      <c r="K50" s="33" t="n"/>
    </row>
    <row r="51">
      <c r="A51" s="27" t="n"/>
      <c r="B51" s="32">
        <f>IF(A51="","",CHOOSE(WEEKDAY(A51,2),"Mo","Di","Mi","Do","Fr","Sa","So"))</f>
        <v/>
      </c>
      <c r="C51" s="30" t="n"/>
      <c r="D51" s="30" t="n"/>
      <c r="E51" s="30" t="n"/>
      <c r="F51" s="30" t="n"/>
      <c r="G51" s="30" t="n"/>
      <c r="H51" s="32">
        <f>IF(A51="","",IF(OR(A51&lt;Einstellungen!$B$6,A51&gt;Einstellungen!$C$7),"außerhalb",IF(A51&lt;=Einstellungen!$C$6,1,2)))</f>
        <v/>
      </c>
      <c r="I51" s="40">
        <f>IF(A51="","",A51-WEEKDAY(A51,2)+1)</f>
        <v/>
      </c>
      <c r="J51" s="32">
        <f>IF(A51="","",IF(AND(WEEKDAY(A51,2)&gt;5,D51&lt;&gt;"Nachschreibtermin"),"Wochenende",IF(COUNTIFS(Einstellungen!$A$23:$A$34,"&lt;="&amp;A51,Einstellungen!$B$23:$B$34,"&gt;="&amp;A51)&gt;0,"Ferien/Feiertag",IF(COUNTIFS(Einstellungen!$A$38:$A$43,"&lt;="&amp;A51,Einstellungen!$B$38:$B$43,"&gt;="&amp;A51)&gt;0,"Sperrzeit",IF(AND(Einstellungen!$B$10&lt;&gt;"",D51="Klassenarbeit",COUNTIFS($A$8:$A$67,A51,$D$8:$D$67,"Klassenarbeit")&gt;Einstellungen!$B$10),"Tag überschritten",IF(AND(Einstellungen!$B$11&lt;&gt;"",D51="Klassenarbeit",COUNTIFS($I$8:$I$67,I51,$D$8:$D$67,"Klassenarbeit")&gt;Einstellungen!$B$11),"Woche überschritten",IF(OR(C51="",D51=""),"Fach/Art fehlt","OK")))))))</f>
        <v/>
      </c>
      <c r="K51" s="33" t="n"/>
    </row>
    <row r="52">
      <c r="A52" s="27" t="n"/>
      <c r="B52" s="32">
        <f>IF(A52="","",CHOOSE(WEEKDAY(A52,2),"Mo","Di","Mi","Do","Fr","Sa","So"))</f>
        <v/>
      </c>
      <c r="C52" s="30" t="n"/>
      <c r="D52" s="30" t="n"/>
      <c r="E52" s="30" t="n"/>
      <c r="F52" s="30" t="n"/>
      <c r="G52" s="30" t="n"/>
      <c r="H52" s="32">
        <f>IF(A52="","",IF(OR(A52&lt;Einstellungen!$B$6,A52&gt;Einstellungen!$C$7),"außerhalb",IF(A52&lt;=Einstellungen!$C$6,1,2)))</f>
        <v/>
      </c>
      <c r="I52" s="40">
        <f>IF(A52="","",A52-WEEKDAY(A52,2)+1)</f>
        <v/>
      </c>
      <c r="J52" s="32">
        <f>IF(A52="","",IF(AND(WEEKDAY(A52,2)&gt;5,D52&lt;&gt;"Nachschreibtermin"),"Wochenende",IF(COUNTIFS(Einstellungen!$A$23:$A$34,"&lt;="&amp;A52,Einstellungen!$B$23:$B$34,"&gt;="&amp;A52)&gt;0,"Ferien/Feiertag",IF(COUNTIFS(Einstellungen!$A$38:$A$43,"&lt;="&amp;A52,Einstellungen!$B$38:$B$43,"&gt;="&amp;A52)&gt;0,"Sperrzeit",IF(AND(Einstellungen!$B$10&lt;&gt;"",D52="Klassenarbeit",COUNTIFS($A$8:$A$67,A52,$D$8:$D$67,"Klassenarbeit")&gt;Einstellungen!$B$10),"Tag überschritten",IF(AND(Einstellungen!$B$11&lt;&gt;"",D52="Klassenarbeit",COUNTIFS($I$8:$I$67,I52,$D$8:$D$67,"Klassenarbeit")&gt;Einstellungen!$B$11),"Woche überschritten",IF(OR(C52="",D52=""),"Fach/Art fehlt","OK")))))))</f>
        <v/>
      </c>
      <c r="K52" s="33" t="n"/>
    </row>
    <row r="53">
      <c r="A53" s="27" t="n"/>
      <c r="B53" s="32">
        <f>IF(A53="","",CHOOSE(WEEKDAY(A53,2),"Mo","Di","Mi","Do","Fr","Sa","So"))</f>
        <v/>
      </c>
      <c r="C53" s="30" t="n"/>
      <c r="D53" s="30" t="n"/>
      <c r="E53" s="30" t="n"/>
      <c r="F53" s="30" t="n"/>
      <c r="G53" s="30" t="n"/>
      <c r="H53" s="32">
        <f>IF(A53="","",IF(OR(A53&lt;Einstellungen!$B$6,A53&gt;Einstellungen!$C$7),"außerhalb",IF(A53&lt;=Einstellungen!$C$6,1,2)))</f>
        <v/>
      </c>
      <c r="I53" s="40">
        <f>IF(A53="","",A53-WEEKDAY(A53,2)+1)</f>
        <v/>
      </c>
      <c r="J53" s="32">
        <f>IF(A53="","",IF(AND(WEEKDAY(A53,2)&gt;5,D53&lt;&gt;"Nachschreibtermin"),"Wochenende",IF(COUNTIFS(Einstellungen!$A$23:$A$34,"&lt;="&amp;A53,Einstellungen!$B$23:$B$34,"&gt;="&amp;A53)&gt;0,"Ferien/Feiertag",IF(COUNTIFS(Einstellungen!$A$38:$A$43,"&lt;="&amp;A53,Einstellungen!$B$38:$B$43,"&gt;="&amp;A53)&gt;0,"Sperrzeit",IF(AND(Einstellungen!$B$10&lt;&gt;"",D53="Klassenarbeit",COUNTIFS($A$8:$A$67,A53,$D$8:$D$67,"Klassenarbeit")&gt;Einstellungen!$B$10),"Tag überschritten",IF(AND(Einstellungen!$B$11&lt;&gt;"",D53="Klassenarbeit",COUNTIFS($I$8:$I$67,I53,$D$8:$D$67,"Klassenarbeit")&gt;Einstellungen!$B$11),"Woche überschritten",IF(OR(C53="",D53=""),"Fach/Art fehlt","OK")))))))</f>
        <v/>
      </c>
      <c r="K53" s="33" t="n"/>
    </row>
    <row r="54">
      <c r="A54" s="27" t="n"/>
      <c r="B54" s="32">
        <f>IF(A54="","",CHOOSE(WEEKDAY(A54,2),"Mo","Di","Mi","Do","Fr","Sa","So"))</f>
        <v/>
      </c>
      <c r="C54" s="30" t="n"/>
      <c r="D54" s="30" t="n"/>
      <c r="E54" s="30" t="n"/>
      <c r="F54" s="30" t="n"/>
      <c r="G54" s="30" t="n"/>
      <c r="H54" s="32">
        <f>IF(A54="","",IF(OR(A54&lt;Einstellungen!$B$6,A54&gt;Einstellungen!$C$7),"außerhalb",IF(A54&lt;=Einstellungen!$C$6,1,2)))</f>
        <v/>
      </c>
      <c r="I54" s="40">
        <f>IF(A54="","",A54-WEEKDAY(A54,2)+1)</f>
        <v/>
      </c>
      <c r="J54" s="32">
        <f>IF(A54="","",IF(AND(WEEKDAY(A54,2)&gt;5,D54&lt;&gt;"Nachschreibtermin"),"Wochenende",IF(COUNTIFS(Einstellungen!$A$23:$A$34,"&lt;="&amp;A54,Einstellungen!$B$23:$B$34,"&gt;="&amp;A54)&gt;0,"Ferien/Feiertag",IF(COUNTIFS(Einstellungen!$A$38:$A$43,"&lt;="&amp;A54,Einstellungen!$B$38:$B$43,"&gt;="&amp;A54)&gt;0,"Sperrzeit",IF(AND(Einstellungen!$B$10&lt;&gt;"",D54="Klassenarbeit",COUNTIFS($A$8:$A$67,A54,$D$8:$D$67,"Klassenarbeit")&gt;Einstellungen!$B$10),"Tag überschritten",IF(AND(Einstellungen!$B$11&lt;&gt;"",D54="Klassenarbeit",COUNTIFS($I$8:$I$67,I54,$D$8:$D$67,"Klassenarbeit")&gt;Einstellungen!$B$11),"Woche überschritten",IF(OR(C54="",D54=""),"Fach/Art fehlt","OK")))))))</f>
        <v/>
      </c>
      <c r="K54" s="33" t="n"/>
    </row>
    <row r="55">
      <c r="A55" s="27" t="n"/>
      <c r="B55" s="32">
        <f>IF(A55="","",CHOOSE(WEEKDAY(A55,2),"Mo","Di","Mi","Do","Fr","Sa","So"))</f>
        <v/>
      </c>
      <c r="C55" s="30" t="n"/>
      <c r="D55" s="30" t="n"/>
      <c r="E55" s="30" t="n"/>
      <c r="F55" s="30" t="n"/>
      <c r="G55" s="30" t="n"/>
      <c r="H55" s="32">
        <f>IF(A55="","",IF(OR(A55&lt;Einstellungen!$B$6,A55&gt;Einstellungen!$C$7),"außerhalb",IF(A55&lt;=Einstellungen!$C$6,1,2)))</f>
        <v/>
      </c>
      <c r="I55" s="40">
        <f>IF(A55="","",A55-WEEKDAY(A55,2)+1)</f>
        <v/>
      </c>
      <c r="J55" s="32">
        <f>IF(A55="","",IF(AND(WEEKDAY(A55,2)&gt;5,D55&lt;&gt;"Nachschreibtermin"),"Wochenende",IF(COUNTIFS(Einstellungen!$A$23:$A$34,"&lt;="&amp;A55,Einstellungen!$B$23:$B$34,"&gt;="&amp;A55)&gt;0,"Ferien/Feiertag",IF(COUNTIFS(Einstellungen!$A$38:$A$43,"&lt;="&amp;A55,Einstellungen!$B$38:$B$43,"&gt;="&amp;A55)&gt;0,"Sperrzeit",IF(AND(Einstellungen!$B$10&lt;&gt;"",D55="Klassenarbeit",COUNTIFS($A$8:$A$67,A55,$D$8:$D$67,"Klassenarbeit")&gt;Einstellungen!$B$10),"Tag überschritten",IF(AND(Einstellungen!$B$11&lt;&gt;"",D55="Klassenarbeit",COUNTIFS($I$8:$I$67,I55,$D$8:$D$67,"Klassenarbeit")&gt;Einstellungen!$B$11),"Woche überschritten",IF(OR(C55="",D55=""),"Fach/Art fehlt","OK")))))))</f>
        <v/>
      </c>
      <c r="K55" s="33" t="n"/>
    </row>
    <row r="56">
      <c r="A56" s="27" t="n"/>
      <c r="B56" s="32">
        <f>IF(A56="","",CHOOSE(WEEKDAY(A56,2),"Mo","Di","Mi","Do","Fr","Sa","So"))</f>
        <v/>
      </c>
      <c r="C56" s="30" t="n"/>
      <c r="D56" s="30" t="n"/>
      <c r="E56" s="30" t="n"/>
      <c r="F56" s="30" t="n"/>
      <c r="G56" s="30" t="n"/>
      <c r="H56" s="32">
        <f>IF(A56="","",IF(OR(A56&lt;Einstellungen!$B$6,A56&gt;Einstellungen!$C$7),"außerhalb",IF(A56&lt;=Einstellungen!$C$6,1,2)))</f>
        <v/>
      </c>
      <c r="I56" s="40">
        <f>IF(A56="","",A56-WEEKDAY(A56,2)+1)</f>
        <v/>
      </c>
      <c r="J56" s="32">
        <f>IF(A56="","",IF(AND(WEEKDAY(A56,2)&gt;5,D56&lt;&gt;"Nachschreibtermin"),"Wochenende",IF(COUNTIFS(Einstellungen!$A$23:$A$34,"&lt;="&amp;A56,Einstellungen!$B$23:$B$34,"&gt;="&amp;A56)&gt;0,"Ferien/Feiertag",IF(COUNTIFS(Einstellungen!$A$38:$A$43,"&lt;="&amp;A56,Einstellungen!$B$38:$B$43,"&gt;="&amp;A56)&gt;0,"Sperrzeit",IF(AND(Einstellungen!$B$10&lt;&gt;"",D56="Klassenarbeit",COUNTIFS($A$8:$A$67,A56,$D$8:$D$67,"Klassenarbeit")&gt;Einstellungen!$B$10),"Tag überschritten",IF(AND(Einstellungen!$B$11&lt;&gt;"",D56="Klassenarbeit",COUNTIFS($I$8:$I$67,I56,$D$8:$D$67,"Klassenarbeit")&gt;Einstellungen!$B$11),"Woche überschritten",IF(OR(C56="",D56=""),"Fach/Art fehlt","OK")))))))</f>
        <v/>
      </c>
      <c r="K56" s="33" t="n"/>
    </row>
    <row r="57">
      <c r="A57" s="27" t="n"/>
      <c r="B57" s="32">
        <f>IF(A57="","",CHOOSE(WEEKDAY(A57,2),"Mo","Di","Mi","Do","Fr","Sa","So"))</f>
        <v/>
      </c>
      <c r="C57" s="30" t="n"/>
      <c r="D57" s="30" t="n"/>
      <c r="E57" s="30" t="n"/>
      <c r="F57" s="30" t="n"/>
      <c r="G57" s="30" t="n"/>
      <c r="H57" s="32">
        <f>IF(A57="","",IF(OR(A57&lt;Einstellungen!$B$6,A57&gt;Einstellungen!$C$7),"außerhalb",IF(A57&lt;=Einstellungen!$C$6,1,2)))</f>
        <v/>
      </c>
      <c r="I57" s="40">
        <f>IF(A57="","",A57-WEEKDAY(A57,2)+1)</f>
        <v/>
      </c>
      <c r="J57" s="32">
        <f>IF(A57="","",IF(AND(WEEKDAY(A57,2)&gt;5,D57&lt;&gt;"Nachschreibtermin"),"Wochenende",IF(COUNTIFS(Einstellungen!$A$23:$A$34,"&lt;="&amp;A57,Einstellungen!$B$23:$B$34,"&gt;="&amp;A57)&gt;0,"Ferien/Feiertag",IF(COUNTIFS(Einstellungen!$A$38:$A$43,"&lt;="&amp;A57,Einstellungen!$B$38:$B$43,"&gt;="&amp;A57)&gt;0,"Sperrzeit",IF(AND(Einstellungen!$B$10&lt;&gt;"",D57="Klassenarbeit",COUNTIFS($A$8:$A$67,A57,$D$8:$D$67,"Klassenarbeit")&gt;Einstellungen!$B$10),"Tag überschritten",IF(AND(Einstellungen!$B$11&lt;&gt;"",D57="Klassenarbeit",COUNTIFS($I$8:$I$67,I57,$D$8:$D$67,"Klassenarbeit")&gt;Einstellungen!$B$11),"Woche überschritten",IF(OR(C57="",D57=""),"Fach/Art fehlt","OK")))))))</f>
        <v/>
      </c>
      <c r="K57" s="33" t="n"/>
    </row>
    <row r="58">
      <c r="A58" s="27" t="n"/>
      <c r="B58" s="32">
        <f>IF(A58="","",CHOOSE(WEEKDAY(A58,2),"Mo","Di","Mi","Do","Fr","Sa","So"))</f>
        <v/>
      </c>
      <c r="C58" s="30" t="n"/>
      <c r="D58" s="30" t="n"/>
      <c r="E58" s="30" t="n"/>
      <c r="F58" s="30" t="n"/>
      <c r="G58" s="30" t="n"/>
      <c r="H58" s="32">
        <f>IF(A58="","",IF(OR(A58&lt;Einstellungen!$B$6,A58&gt;Einstellungen!$C$7),"außerhalb",IF(A58&lt;=Einstellungen!$C$6,1,2)))</f>
        <v/>
      </c>
      <c r="I58" s="40">
        <f>IF(A58="","",A58-WEEKDAY(A58,2)+1)</f>
        <v/>
      </c>
      <c r="J58" s="32">
        <f>IF(A58="","",IF(AND(WEEKDAY(A58,2)&gt;5,D58&lt;&gt;"Nachschreibtermin"),"Wochenende",IF(COUNTIFS(Einstellungen!$A$23:$A$34,"&lt;="&amp;A58,Einstellungen!$B$23:$B$34,"&gt;="&amp;A58)&gt;0,"Ferien/Feiertag",IF(COUNTIFS(Einstellungen!$A$38:$A$43,"&lt;="&amp;A58,Einstellungen!$B$38:$B$43,"&gt;="&amp;A58)&gt;0,"Sperrzeit",IF(AND(Einstellungen!$B$10&lt;&gt;"",D58="Klassenarbeit",COUNTIFS($A$8:$A$67,A58,$D$8:$D$67,"Klassenarbeit")&gt;Einstellungen!$B$10),"Tag überschritten",IF(AND(Einstellungen!$B$11&lt;&gt;"",D58="Klassenarbeit",COUNTIFS($I$8:$I$67,I58,$D$8:$D$67,"Klassenarbeit")&gt;Einstellungen!$B$11),"Woche überschritten",IF(OR(C58="",D58=""),"Fach/Art fehlt","OK")))))))</f>
        <v/>
      </c>
      <c r="K58" s="33" t="n"/>
    </row>
    <row r="59">
      <c r="A59" s="27" t="n"/>
      <c r="B59" s="32">
        <f>IF(A59="","",CHOOSE(WEEKDAY(A59,2),"Mo","Di","Mi","Do","Fr","Sa","So"))</f>
        <v/>
      </c>
      <c r="C59" s="30" t="n"/>
      <c r="D59" s="30" t="n"/>
      <c r="E59" s="30" t="n"/>
      <c r="F59" s="30" t="n"/>
      <c r="G59" s="30" t="n"/>
      <c r="H59" s="32">
        <f>IF(A59="","",IF(OR(A59&lt;Einstellungen!$B$6,A59&gt;Einstellungen!$C$7),"außerhalb",IF(A59&lt;=Einstellungen!$C$6,1,2)))</f>
        <v/>
      </c>
      <c r="I59" s="40">
        <f>IF(A59="","",A59-WEEKDAY(A59,2)+1)</f>
        <v/>
      </c>
      <c r="J59" s="32">
        <f>IF(A59="","",IF(AND(WEEKDAY(A59,2)&gt;5,D59&lt;&gt;"Nachschreibtermin"),"Wochenende",IF(COUNTIFS(Einstellungen!$A$23:$A$34,"&lt;="&amp;A59,Einstellungen!$B$23:$B$34,"&gt;="&amp;A59)&gt;0,"Ferien/Feiertag",IF(COUNTIFS(Einstellungen!$A$38:$A$43,"&lt;="&amp;A59,Einstellungen!$B$38:$B$43,"&gt;="&amp;A59)&gt;0,"Sperrzeit",IF(AND(Einstellungen!$B$10&lt;&gt;"",D59="Klassenarbeit",COUNTIFS($A$8:$A$67,A59,$D$8:$D$67,"Klassenarbeit")&gt;Einstellungen!$B$10),"Tag überschritten",IF(AND(Einstellungen!$B$11&lt;&gt;"",D59="Klassenarbeit",COUNTIFS($I$8:$I$67,I59,$D$8:$D$67,"Klassenarbeit")&gt;Einstellungen!$B$11),"Woche überschritten",IF(OR(C59="",D59=""),"Fach/Art fehlt","OK")))))))</f>
        <v/>
      </c>
      <c r="K59" s="33" t="n"/>
    </row>
    <row r="60">
      <c r="A60" s="27" t="n"/>
      <c r="B60" s="32">
        <f>IF(A60="","",CHOOSE(WEEKDAY(A60,2),"Mo","Di","Mi","Do","Fr","Sa","So"))</f>
        <v/>
      </c>
      <c r="C60" s="30" t="n"/>
      <c r="D60" s="30" t="n"/>
      <c r="E60" s="30" t="n"/>
      <c r="F60" s="30" t="n"/>
      <c r="G60" s="30" t="n"/>
      <c r="H60" s="32">
        <f>IF(A60="","",IF(OR(A60&lt;Einstellungen!$B$6,A60&gt;Einstellungen!$C$7),"außerhalb",IF(A60&lt;=Einstellungen!$C$6,1,2)))</f>
        <v/>
      </c>
      <c r="I60" s="40">
        <f>IF(A60="","",A60-WEEKDAY(A60,2)+1)</f>
        <v/>
      </c>
      <c r="J60" s="32">
        <f>IF(A60="","",IF(AND(WEEKDAY(A60,2)&gt;5,D60&lt;&gt;"Nachschreibtermin"),"Wochenende",IF(COUNTIFS(Einstellungen!$A$23:$A$34,"&lt;="&amp;A60,Einstellungen!$B$23:$B$34,"&gt;="&amp;A60)&gt;0,"Ferien/Feiertag",IF(COUNTIFS(Einstellungen!$A$38:$A$43,"&lt;="&amp;A60,Einstellungen!$B$38:$B$43,"&gt;="&amp;A60)&gt;0,"Sperrzeit",IF(AND(Einstellungen!$B$10&lt;&gt;"",D60="Klassenarbeit",COUNTIFS($A$8:$A$67,A60,$D$8:$D$67,"Klassenarbeit")&gt;Einstellungen!$B$10),"Tag überschritten",IF(AND(Einstellungen!$B$11&lt;&gt;"",D60="Klassenarbeit",COUNTIFS($I$8:$I$67,I60,$D$8:$D$67,"Klassenarbeit")&gt;Einstellungen!$B$11),"Woche überschritten",IF(OR(C60="",D60=""),"Fach/Art fehlt","OK")))))))</f>
        <v/>
      </c>
      <c r="K60" s="33" t="n"/>
    </row>
    <row r="61">
      <c r="A61" s="27" t="n"/>
      <c r="B61" s="32">
        <f>IF(A61="","",CHOOSE(WEEKDAY(A61,2),"Mo","Di","Mi","Do","Fr","Sa","So"))</f>
        <v/>
      </c>
      <c r="C61" s="30" t="n"/>
      <c r="D61" s="30" t="n"/>
      <c r="E61" s="30" t="n"/>
      <c r="F61" s="30" t="n"/>
      <c r="G61" s="30" t="n"/>
      <c r="H61" s="32">
        <f>IF(A61="","",IF(OR(A61&lt;Einstellungen!$B$6,A61&gt;Einstellungen!$C$7),"außerhalb",IF(A61&lt;=Einstellungen!$C$6,1,2)))</f>
        <v/>
      </c>
      <c r="I61" s="40">
        <f>IF(A61="","",A61-WEEKDAY(A61,2)+1)</f>
        <v/>
      </c>
      <c r="J61" s="32">
        <f>IF(A61="","",IF(AND(WEEKDAY(A61,2)&gt;5,D61&lt;&gt;"Nachschreibtermin"),"Wochenende",IF(COUNTIFS(Einstellungen!$A$23:$A$34,"&lt;="&amp;A61,Einstellungen!$B$23:$B$34,"&gt;="&amp;A61)&gt;0,"Ferien/Feiertag",IF(COUNTIFS(Einstellungen!$A$38:$A$43,"&lt;="&amp;A61,Einstellungen!$B$38:$B$43,"&gt;="&amp;A61)&gt;0,"Sperrzeit",IF(AND(Einstellungen!$B$10&lt;&gt;"",D61="Klassenarbeit",COUNTIFS($A$8:$A$67,A61,$D$8:$D$67,"Klassenarbeit")&gt;Einstellungen!$B$10),"Tag überschritten",IF(AND(Einstellungen!$B$11&lt;&gt;"",D61="Klassenarbeit",COUNTIFS($I$8:$I$67,I61,$D$8:$D$67,"Klassenarbeit")&gt;Einstellungen!$B$11),"Woche überschritten",IF(OR(C61="",D61=""),"Fach/Art fehlt","OK")))))))</f>
        <v/>
      </c>
      <c r="K61" s="33" t="n"/>
    </row>
    <row r="62">
      <c r="A62" s="27" t="n"/>
      <c r="B62" s="32">
        <f>IF(A62="","",CHOOSE(WEEKDAY(A62,2),"Mo","Di","Mi","Do","Fr","Sa","So"))</f>
        <v/>
      </c>
      <c r="C62" s="30" t="n"/>
      <c r="D62" s="30" t="n"/>
      <c r="E62" s="30" t="n"/>
      <c r="F62" s="30" t="n"/>
      <c r="G62" s="30" t="n"/>
      <c r="H62" s="32">
        <f>IF(A62="","",IF(OR(A62&lt;Einstellungen!$B$6,A62&gt;Einstellungen!$C$7),"außerhalb",IF(A62&lt;=Einstellungen!$C$6,1,2)))</f>
        <v/>
      </c>
      <c r="I62" s="40">
        <f>IF(A62="","",A62-WEEKDAY(A62,2)+1)</f>
        <v/>
      </c>
      <c r="J62" s="32">
        <f>IF(A62="","",IF(AND(WEEKDAY(A62,2)&gt;5,D62&lt;&gt;"Nachschreibtermin"),"Wochenende",IF(COUNTIFS(Einstellungen!$A$23:$A$34,"&lt;="&amp;A62,Einstellungen!$B$23:$B$34,"&gt;="&amp;A62)&gt;0,"Ferien/Feiertag",IF(COUNTIFS(Einstellungen!$A$38:$A$43,"&lt;="&amp;A62,Einstellungen!$B$38:$B$43,"&gt;="&amp;A62)&gt;0,"Sperrzeit",IF(AND(Einstellungen!$B$10&lt;&gt;"",D62="Klassenarbeit",COUNTIFS($A$8:$A$67,A62,$D$8:$D$67,"Klassenarbeit")&gt;Einstellungen!$B$10),"Tag überschritten",IF(AND(Einstellungen!$B$11&lt;&gt;"",D62="Klassenarbeit",COUNTIFS($I$8:$I$67,I62,$D$8:$D$67,"Klassenarbeit")&gt;Einstellungen!$B$11),"Woche überschritten",IF(OR(C62="",D62=""),"Fach/Art fehlt","OK")))))))</f>
        <v/>
      </c>
      <c r="K62" s="33" t="n"/>
    </row>
    <row r="63">
      <c r="A63" s="27" t="n"/>
      <c r="B63" s="32">
        <f>IF(A63="","",CHOOSE(WEEKDAY(A63,2),"Mo","Di","Mi","Do","Fr","Sa","So"))</f>
        <v/>
      </c>
      <c r="C63" s="30" t="n"/>
      <c r="D63" s="30" t="n"/>
      <c r="E63" s="30" t="n"/>
      <c r="F63" s="30" t="n"/>
      <c r="G63" s="30" t="n"/>
      <c r="H63" s="32">
        <f>IF(A63="","",IF(OR(A63&lt;Einstellungen!$B$6,A63&gt;Einstellungen!$C$7),"außerhalb",IF(A63&lt;=Einstellungen!$C$6,1,2)))</f>
        <v/>
      </c>
      <c r="I63" s="40">
        <f>IF(A63="","",A63-WEEKDAY(A63,2)+1)</f>
        <v/>
      </c>
      <c r="J63" s="32">
        <f>IF(A63="","",IF(AND(WEEKDAY(A63,2)&gt;5,D63&lt;&gt;"Nachschreibtermin"),"Wochenende",IF(COUNTIFS(Einstellungen!$A$23:$A$34,"&lt;="&amp;A63,Einstellungen!$B$23:$B$34,"&gt;="&amp;A63)&gt;0,"Ferien/Feiertag",IF(COUNTIFS(Einstellungen!$A$38:$A$43,"&lt;="&amp;A63,Einstellungen!$B$38:$B$43,"&gt;="&amp;A63)&gt;0,"Sperrzeit",IF(AND(Einstellungen!$B$10&lt;&gt;"",D63="Klassenarbeit",COUNTIFS($A$8:$A$67,A63,$D$8:$D$67,"Klassenarbeit")&gt;Einstellungen!$B$10),"Tag überschritten",IF(AND(Einstellungen!$B$11&lt;&gt;"",D63="Klassenarbeit",COUNTIFS($I$8:$I$67,I63,$D$8:$D$67,"Klassenarbeit")&gt;Einstellungen!$B$11),"Woche überschritten",IF(OR(C63="",D63=""),"Fach/Art fehlt","OK")))))))</f>
        <v/>
      </c>
      <c r="K63" s="33" t="n"/>
    </row>
    <row r="64">
      <c r="A64" s="27" t="n"/>
      <c r="B64" s="32">
        <f>IF(A64="","",CHOOSE(WEEKDAY(A64,2),"Mo","Di","Mi","Do","Fr","Sa","So"))</f>
        <v/>
      </c>
      <c r="C64" s="30" t="n"/>
      <c r="D64" s="30" t="n"/>
      <c r="E64" s="30" t="n"/>
      <c r="F64" s="30" t="n"/>
      <c r="G64" s="30" t="n"/>
      <c r="H64" s="32">
        <f>IF(A64="","",IF(OR(A64&lt;Einstellungen!$B$6,A64&gt;Einstellungen!$C$7),"außerhalb",IF(A64&lt;=Einstellungen!$C$6,1,2)))</f>
        <v/>
      </c>
      <c r="I64" s="40">
        <f>IF(A64="","",A64-WEEKDAY(A64,2)+1)</f>
        <v/>
      </c>
      <c r="J64" s="32">
        <f>IF(A64="","",IF(AND(WEEKDAY(A64,2)&gt;5,D64&lt;&gt;"Nachschreibtermin"),"Wochenende",IF(COUNTIFS(Einstellungen!$A$23:$A$34,"&lt;="&amp;A64,Einstellungen!$B$23:$B$34,"&gt;="&amp;A64)&gt;0,"Ferien/Feiertag",IF(COUNTIFS(Einstellungen!$A$38:$A$43,"&lt;="&amp;A64,Einstellungen!$B$38:$B$43,"&gt;="&amp;A64)&gt;0,"Sperrzeit",IF(AND(Einstellungen!$B$10&lt;&gt;"",D64="Klassenarbeit",COUNTIFS($A$8:$A$67,A64,$D$8:$D$67,"Klassenarbeit")&gt;Einstellungen!$B$10),"Tag überschritten",IF(AND(Einstellungen!$B$11&lt;&gt;"",D64="Klassenarbeit",COUNTIFS($I$8:$I$67,I64,$D$8:$D$67,"Klassenarbeit")&gt;Einstellungen!$B$11),"Woche überschritten",IF(OR(C64="",D64=""),"Fach/Art fehlt","OK")))))))</f>
        <v/>
      </c>
      <c r="K64" s="33" t="n"/>
    </row>
    <row r="65">
      <c r="A65" s="27" t="n"/>
      <c r="B65" s="32">
        <f>IF(A65="","",CHOOSE(WEEKDAY(A65,2),"Mo","Di","Mi","Do","Fr","Sa","So"))</f>
        <v/>
      </c>
      <c r="C65" s="30" t="n"/>
      <c r="D65" s="30" t="n"/>
      <c r="E65" s="30" t="n"/>
      <c r="F65" s="30" t="n"/>
      <c r="G65" s="30" t="n"/>
      <c r="H65" s="32">
        <f>IF(A65="","",IF(OR(A65&lt;Einstellungen!$B$6,A65&gt;Einstellungen!$C$7),"außerhalb",IF(A65&lt;=Einstellungen!$C$6,1,2)))</f>
        <v/>
      </c>
      <c r="I65" s="40">
        <f>IF(A65="","",A65-WEEKDAY(A65,2)+1)</f>
        <v/>
      </c>
      <c r="J65" s="32">
        <f>IF(A65="","",IF(AND(WEEKDAY(A65,2)&gt;5,D65&lt;&gt;"Nachschreibtermin"),"Wochenende",IF(COUNTIFS(Einstellungen!$A$23:$A$34,"&lt;="&amp;A65,Einstellungen!$B$23:$B$34,"&gt;="&amp;A65)&gt;0,"Ferien/Feiertag",IF(COUNTIFS(Einstellungen!$A$38:$A$43,"&lt;="&amp;A65,Einstellungen!$B$38:$B$43,"&gt;="&amp;A65)&gt;0,"Sperrzeit",IF(AND(Einstellungen!$B$10&lt;&gt;"",D65="Klassenarbeit",COUNTIFS($A$8:$A$67,A65,$D$8:$D$67,"Klassenarbeit")&gt;Einstellungen!$B$10),"Tag überschritten",IF(AND(Einstellungen!$B$11&lt;&gt;"",D65="Klassenarbeit",COUNTIFS($I$8:$I$67,I65,$D$8:$D$67,"Klassenarbeit")&gt;Einstellungen!$B$11),"Woche überschritten",IF(OR(C65="",D65=""),"Fach/Art fehlt","OK")))))))</f>
        <v/>
      </c>
      <c r="K65" s="33" t="n"/>
    </row>
    <row r="66">
      <c r="A66" s="27" t="n"/>
      <c r="B66" s="32">
        <f>IF(A66="","",CHOOSE(WEEKDAY(A66,2),"Mo","Di","Mi","Do","Fr","Sa","So"))</f>
        <v/>
      </c>
      <c r="C66" s="30" t="n"/>
      <c r="D66" s="30" t="n"/>
      <c r="E66" s="30" t="n"/>
      <c r="F66" s="30" t="n"/>
      <c r="G66" s="30" t="n"/>
      <c r="H66" s="32">
        <f>IF(A66="","",IF(OR(A66&lt;Einstellungen!$B$6,A66&gt;Einstellungen!$C$7),"außerhalb",IF(A66&lt;=Einstellungen!$C$6,1,2)))</f>
        <v/>
      </c>
      <c r="I66" s="40">
        <f>IF(A66="","",A66-WEEKDAY(A66,2)+1)</f>
        <v/>
      </c>
      <c r="J66" s="32">
        <f>IF(A66="","",IF(AND(WEEKDAY(A66,2)&gt;5,D66&lt;&gt;"Nachschreibtermin"),"Wochenende",IF(COUNTIFS(Einstellungen!$A$23:$A$34,"&lt;="&amp;A66,Einstellungen!$B$23:$B$34,"&gt;="&amp;A66)&gt;0,"Ferien/Feiertag",IF(COUNTIFS(Einstellungen!$A$38:$A$43,"&lt;="&amp;A66,Einstellungen!$B$38:$B$43,"&gt;="&amp;A66)&gt;0,"Sperrzeit",IF(AND(Einstellungen!$B$10&lt;&gt;"",D66="Klassenarbeit",COUNTIFS($A$8:$A$67,A66,$D$8:$D$67,"Klassenarbeit")&gt;Einstellungen!$B$10),"Tag überschritten",IF(AND(Einstellungen!$B$11&lt;&gt;"",D66="Klassenarbeit",COUNTIFS($I$8:$I$67,I66,$D$8:$D$67,"Klassenarbeit")&gt;Einstellungen!$B$11),"Woche überschritten",IF(OR(C66="",D66=""),"Fach/Art fehlt","OK")))))))</f>
        <v/>
      </c>
      <c r="K66" s="33" t="n"/>
    </row>
    <row r="67">
      <c r="A67" s="27" t="n"/>
      <c r="B67" s="32">
        <f>IF(A67="","",CHOOSE(WEEKDAY(A67,2),"Mo","Di","Mi","Do","Fr","Sa","So"))</f>
        <v/>
      </c>
      <c r="C67" s="30" t="n"/>
      <c r="D67" s="30" t="n"/>
      <c r="E67" s="30" t="n"/>
      <c r="F67" s="30" t="n"/>
      <c r="G67" s="30" t="n"/>
      <c r="H67" s="32">
        <f>IF(A67="","",IF(OR(A67&lt;Einstellungen!$B$6,A67&gt;Einstellungen!$C$7),"außerhalb",IF(A67&lt;=Einstellungen!$C$6,1,2)))</f>
        <v/>
      </c>
      <c r="I67" s="40">
        <f>IF(A67="","",A67-WEEKDAY(A67,2)+1)</f>
        <v/>
      </c>
      <c r="J67" s="32">
        <f>IF(A67="","",IF(AND(WEEKDAY(A67,2)&gt;5,D67&lt;&gt;"Nachschreibtermin"),"Wochenende",IF(COUNTIFS(Einstellungen!$A$23:$A$34,"&lt;="&amp;A67,Einstellungen!$B$23:$B$34,"&gt;="&amp;A67)&gt;0,"Ferien/Feiertag",IF(COUNTIFS(Einstellungen!$A$38:$A$43,"&lt;="&amp;A67,Einstellungen!$B$38:$B$43,"&gt;="&amp;A67)&gt;0,"Sperrzeit",IF(AND(Einstellungen!$B$10&lt;&gt;"",D67="Klassenarbeit",COUNTIFS($A$8:$A$67,A67,$D$8:$D$67,"Klassenarbeit")&gt;Einstellungen!$B$10),"Tag überschritten",IF(AND(Einstellungen!$B$11&lt;&gt;"",D67="Klassenarbeit",COUNTIFS($I$8:$I$67,I67,$D$8:$D$67,"Klassenarbeit")&gt;Einstellungen!$B$11),"Woche überschritten",IF(OR(C67="",D67=""),"Fach/Art fehlt","OK")))))))</f>
        <v/>
      </c>
      <c r="K67" s="33" t="n"/>
    </row>
    <row r="69">
      <c r="A69" s="42" t="inlineStr">
        <is>
          <t>Teil B – Wochenraster (berechnet)</t>
        </is>
      </c>
      <c r="B69" s="43" t="n"/>
      <c r="C69" s="43" t="n"/>
      <c r="D69" s="43" t="n"/>
      <c r="E69" s="43" t="n"/>
      <c r="F69" s="43" t="n"/>
      <c r="G69" s="43" t="n"/>
      <c r="H69" s="43" t="n"/>
      <c r="I69" s="43" t="n"/>
      <c r="J69" s="43" t="n"/>
      <c r="K69" s="43" t="n"/>
    </row>
    <row r="70">
      <c r="A70" s="38" t="inlineStr">
        <is>
          <t>Fach-Kürzel der eingetragenen Termine · Ferien, Sperrzeiten und zentrale Nachschreibtermine aus „Einstellungen“ · Spalte „Arbeiten“ = Klassenarbeiten in der Woche</t>
        </is>
      </c>
    </row>
    <row r="71" ht="20" customHeight="1">
      <c r="A71" s="12" t="inlineStr">
        <is>
          <t>Wochenbeginn</t>
        </is>
      </c>
      <c r="B71" s="12" t="inlineStr">
        <is>
          <t>KW</t>
        </is>
      </c>
      <c r="C71" s="12" t="inlineStr">
        <is>
          <t>Mo</t>
        </is>
      </c>
      <c r="D71" s="12" t="inlineStr">
        <is>
          <t>Di</t>
        </is>
      </c>
      <c r="E71" s="12" t="inlineStr">
        <is>
          <t>Mi</t>
        </is>
      </c>
      <c r="F71" s="12" t="inlineStr">
        <is>
          <t>Do</t>
        </is>
      </c>
      <c r="G71" s="12" t="inlineStr">
        <is>
          <t>Fr</t>
        </is>
      </c>
      <c r="H71" s="12" t="inlineStr">
        <is>
          <t>Sa</t>
        </is>
      </c>
      <c r="I71" s="12" t="inlineStr">
        <is>
          <t>Arbeiten</t>
        </is>
      </c>
      <c r="J71" s="12" t="inlineStr">
        <is>
          <t>Halbjahr</t>
        </is>
      </c>
    </row>
    <row r="72">
      <c r="A72" s="40">
        <f>IF(Einstellungen!$B$6="","",Einstellungen!$B$6-WEEKDAY(Einstellungen!$B$6,2)+1)</f>
        <v/>
      </c>
      <c r="B72" s="32">
        <f>IF(A72="","",WEEKNUM(A72,21))</f>
        <v/>
      </c>
      <c r="C72" s="44">
        <f>IF($A72="","",IF(COUNTIF($A$8:$A$67,($A72+0))&gt;0,IF(INDEX($C$8:$C$67,MATCH(($A72+0),$A$8:$A$67,0))="","?",INDEX($C$8:$C$67,MATCH(($A72+0),$A$8:$A$67,0)))&amp;IF(COUNTIF($A$8:$A$67,($A72+0))&gt;1," +"&amp;(COUNTIF($A$8:$A$67,($A72+0))-1),""),IF(COUNTIFS(Einstellungen!$A$23:$A$34,"&lt;="&amp;($A72+0),Einstellungen!$B$23:$B$34,"&gt;="&amp;($A72+0))&gt;0,"Ferien",IF(COUNTIFS(Einstellungen!$A$38:$A$43,"&lt;="&amp;($A72+0),Einstellungen!$B$38:$B$43,"&gt;="&amp;($A72+0))&gt;0,"Sperre",IF(COUNTIF(Einstellungen!$A$47:$A$50,($A72+0))&gt;0,"Nachschr.","")))))</f>
        <v/>
      </c>
      <c r="D72" s="44">
        <f>IF($A72="","",IF(COUNTIF($A$8:$A$67,($A72+1))&gt;0,IF(INDEX($C$8:$C$67,MATCH(($A72+1),$A$8:$A$67,0))="","?",INDEX($C$8:$C$67,MATCH(($A72+1),$A$8:$A$67,0)))&amp;IF(COUNTIF($A$8:$A$67,($A72+1))&gt;1," +"&amp;(COUNTIF($A$8:$A$67,($A72+1))-1),""),IF(COUNTIFS(Einstellungen!$A$23:$A$34,"&lt;="&amp;($A72+1),Einstellungen!$B$23:$B$34,"&gt;="&amp;($A72+1))&gt;0,"Ferien",IF(COUNTIFS(Einstellungen!$A$38:$A$43,"&lt;="&amp;($A72+1),Einstellungen!$B$38:$B$43,"&gt;="&amp;($A72+1))&gt;0,"Sperre",IF(COUNTIF(Einstellungen!$A$47:$A$50,($A72+1))&gt;0,"Nachschr.","")))))</f>
        <v/>
      </c>
      <c r="E72" s="44">
        <f>IF($A72="","",IF(COUNTIF($A$8:$A$67,($A72+2))&gt;0,IF(INDEX($C$8:$C$67,MATCH(($A72+2),$A$8:$A$67,0))="","?",INDEX($C$8:$C$67,MATCH(($A72+2),$A$8:$A$67,0)))&amp;IF(COUNTIF($A$8:$A$67,($A72+2))&gt;1," +"&amp;(COUNTIF($A$8:$A$67,($A72+2))-1),""),IF(COUNTIFS(Einstellungen!$A$23:$A$34,"&lt;="&amp;($A72+2),Einstellungen!$B$23:$B$34,"&gt;="&amp;($A72+2))&gt;0,"Ferien",IF(COUNTIFS(Einstellungen!$A$38:$A$43,"&lt;="&amp;($A72+2),Einstellungen!$B$38:$B$43,"&gt;="&amp;($A72+2))&gt;0,"Sperre",IF(COUNTIF(Einstellungen!$A$47:$A$50,($A72+2))&gt;0,"Nachschr.","")))))</f>
        <v/>
      </c>
      <c r="F72" s="44">
        <f>IF($A72="","",IF(COUNTIF($A$8:$A$67,($A72+3))&gt;0,IF(INDEX($C$8:$C$67,MATCH(($A72+3),$A$8:$A$67,0))="","?",INDEX($C$8:$C$67,MATCH(($A72+3),$A$8:$A$67,0)))&amp;IF(COUNTIF($A$8:$A$67,($A72+3))&gt;1," +"&amp;(COUNTIF($A$8:$A$67,($A72+3))-1),""),IF(COUNTIFS(Einstellungen!$A$23:$A$34,"&lt;="&amp;($A72+3),Einstellungen!$B$23:$B$34,"&gt;="&amp;($A72+3))&gt;0,"Ferien",IF(COUNTIFS(Einstellungen!$A$38:$A$43,"&lt;="&amp;($A72+3),Einstellungen!$B$38:$B$43,"&gt;="&amp;($A72+3))&gt;0,"Sperre",IF(COUNTIF(Einstellungen!$A$47:$A$50,($A72+3))&gt;0,"Nachschr.","")))))</f>
        <v/>
      </c>
      <c r="G72" s="44">
        <f>IF($A72="","",IF(COUNTIF($A$8:$A$67,($A72+4))&gt;0,IF(INDEX($C$8:$C$67,MATCH(($A72+4),$A$8:$A$67,0))="","?",INDEX($C$8:$C$67,MATCH(($A72+4),$A$8:$A$67,0)))&amp;IF(COUNTIF($A$8:$A$67,($A72+4))&gt;1," +"&amp;(COUNTIF($A$8:$A$67,($A72+4))-1),""),IF(COUNTIFS(Einstellungen!$A$23:$A$34,"&lt;="&amp;($A72+4),Einstellungen!$B$23:$B$34,"&gt;="&amp;($A72+4))&gt;0,"Ferien",IF(COUNTIFS(Einstellungen!$A$38:$A$43,"&lt;="&amp;($A72+4),Einstellungen!$B$38:$B$43,"&gt;="&amp;($A72+4))&gt;0,"Sperre",IF(COUNTIF(Einstellungen!$A$47:$A$50,($A72+4))&gt;0,"Nachschr.","")))))</f>
        <v/>
      </c>
      <c r="H72" s="44">
        <f>IF($A72="","",IF(COUNTIF($A$8:$A$67,($A72+5))&gt;0,IF(INDEX($C$8:$C$67,MATCH(($A72+5),$A$8:$A$67,0))="","?",INDEX($C$8:$C$67,MATCH(($A72+5),$A$8:$A$67,0)))&amp;IF(COUNTIF($A$8:$A$67,($A72+5))&gt;1," +"&amp;(COUNTIF($A$8:$A$67,($A72+5))-1),""),IF(COUNTIFS(Einstellungen!$A$23:$A$34,"&lt;="&amp;($A72+5),Einstellungen!$B$23:$B$34,"&gt;="&amp;($A72+5))&gt;0,"Ferien",IF(COUNTIFS(Einstellungen!$A$38:$A$43,"&lt;="&amp;($A72+5),Einstellungen!$B$38:$B$43,"&gt;="&amp;($A72+5))&gt;0,"Sperre",IF(COUNTIF(Einstellungen!$A$47:$A$50,($A72+5))&gt;0,"Nachschr.","")))))</f>
        <v/>
      </c>
      <c r="I72" s="32">
        <f>IF(A72="","",COUNTIFS($I$8:$I$67,A72,$D$8:$D$67,"Klassenarbeit"))</f>
        <v/>
      </c>
      <c r="J72" s="32">
        <f>IF(A72="","",IF(A72&lt;=Einstellungen!$C$6,1,2))</f>
        <v/>
      </c>
    </row>
    <row r="73">
      <c r="A73" s="40">
        <f>IF(A72="","",IF(A72+7&gt;Einstellungen!$C$7,"",A72+7))</f>
        <v/>
      </c>
      <c r="B73" s="32">
        <f>IF(A73="","",WEEKNUM(A73,21))</f>
        <v/>
      </c>
      <c r="C73" s="44">
        <f>IF($A73="","",IF(COUNTIF($A$8:$A$67,($A73+0))&gt;0,IF(INDEX($C$8:$C$67,MATCH(($A73+0),$A$8:$A$67,0))="","?",INDEX($C$8:$C$67,MATCH(($A73+0),$A$8:$A$67,0)))&amp;IF(COUNTIF($A$8:$A$67,($A73+0))&gt;1," +"&amp;(COUNTIF($A$8:$A$67,($A73+0))-1),""),IF(COUNTIFS(Einstellungen!$A$23:$A$34,"&lt;="&amp;($A73+0),Einstellungen!$B$23:$B$34,"&gt;="&amp;($A73+0))&gt;0,"Ferien",IF(COUNTIFS(Einstellungen!$A$38:$A$43,"&lt;="&amp;($A73+0),Einstellungen!$B$38:$B$43,"&gt;="&amp;($A73+0))&gt;0,"Sperre",IF(COUNTIF(Einstellungen!$A$47:$A$50,($A73+0))&gt;0,"Nachschr.","")))))</f>
        <v/>
      </c>
      <c r="D73" s="44">
        <f>IF($A73="","",IF(COUNTIF($A$8:$A$67,($A73+1))&gt;0,IF(INDEX($C$8:$C$67,MATCH(($A73+1),$A$8:$A$67,0))="","?",INDEX($C$8:$C$67,MATCH(($A73+1),$A$8:$A$67,0)))&amp;IF(COUNTIF($A$8:$A$67,($A73+1))&gt;1," +"&amp;(COUNTIF($A$8:$A$67,($A73+1))-1),""),IF(COUNTIFS(Einstellungen!$A$23:$A$34,"&lt;="&amp;($A73+1),Einstellungen!$B$23:$B$34,"&gt;="&amp;($A73+1))&gt;0,"Ferien",IF(COUNTIFS(Einstellungen!$A$38:$A$43,"&lt;="&amp;($A73+1),Einstellungen!$B$38:$B$43,"&gt;="&amp;($A73+1))&gt;0,"Sperre",IF(COUNTIF(Einstellungen!$A$47:$A$50,($A73+1))&gt;0,"Nachschr.","")))))</f>
        <v/>
      </c>
      <c r="E73" s="44">
        <f>IF($A73="","",IF(COUNTIF($A$8:$A$67,($A73+2))&gt;0,IF(INDEX($C$8:$C$67,MATCH(($A73+2),$A$8:$A$67,0))="","?",INDEX($C$8:$C$67,MATCH(($A73+2),$A$8:$A$67,0)))&amp;IF(COUNTIF($A$8:$A$67,($A73+2))&gt;1," +"&amp;(COUNTIF($A$8:$A$67,($A73+2))-1),""),IF(COUNTIFS(Einstellungen!$A$23:$A$34,"&lt;="&amp;($A73+2),Einstellungen!$B$23:$B$34,"&gt;="&amp;($A73+2))&gt;0,"Ferien",IF(COUNTIFS(Einstellungen!$A$38:$A$43,"&lt;="&amp;($A73+2),Einstellungen!$B$38:$B$43,"&gt;="&amp;($A73+2))&gt;0,"Sperre",IF(COUNTIF(Einstellungen!$A$47:$A$50,($A73+2))&gt;0,"Nachschr.","")))))</f>
        <v/>
      </c>
      <c r="F73" s="44">
        <f>IF($A73="","",IF(COUNTIF($A$8:$A$67,($A73+3))&gt;0,IF(INDEX($C$8:$C$67,MATCH(($A73+3),$A$8:$A$67,0))="","?",INDEX($C$8:$C$67,MATCH(($A73+3),$A$8:$A$67,0)))&amp;IF(COUNTIF($A$8:$A$67,($A73+3))&gt;1," +"&amp;(COUNTIF($A$8:$A$67,($A73+3))-1),""),IF(COUNTIFS(Einstellungen!$A$23:$A$34,"&lt;="&amp;($A73+3),Einstellungen!$B$23:$B$34,"&gt;="&amp;($A73+3))&gt;0,"Ferien",IF(COUNTIFS(Einstellungen!$A$38:$A$43,"&lt;="&amp;($A73+3),Einstellungen!$B$38:$B$43,"&gt;="&amp;($A73+3))&gt;0,"Sperre",IF(COUNTIF(Einstellungen!$A$47:$A$50,($A73+3))&gt;0,"Nachschr.","")))))</f>
        <v/>
      </c>
      <c r="G73" s="44">
        <f>IF($A73="","",IF(COUNTIF($A$8:$A$67,($A73+4))&gt;0,IF(INDEX($C$8:$C$67,MATCH(($A73+4),$A$8:$A$67,0))="","?",INDEX($C$8:$C$67,MATCH(($A73+4),$A$8:$A$67,0)))&amp;IF(COUNTIF($A$8:$A$67,($A73+4))&gt;1," +"&amp;(COUNTIF($A$8:$A$67,($A73+4))-1),""),IF(COUNTIFS(Einstellungen!$A$23:$A$34,"&lt;="&amp;($A73+4),Einstellungen!$B$23:$B$34,"&gt;="&amp;($A73+4))&gt;0,"Ferien",IF(COUNTIFS(Einstellungen!$A$38:$A$43,"&lt;="&amp;($A73+4),Einstellungen!$B$38:$B$43,"&gt;="&amp;($A73+4))&gt;0,"Sperre",IF(COUNTIF(Einstellungen!$A$47:$A$50,($A73+4))&gt;0,"Nachschr.","")))))</f>
        <v/>
      </c>
      <c r="H73" s="44">
        <f>IF($A73="","",IF(COUNTIF($A$8:$A$67,($A73+5))&gt;0,IF(INDEX($C$8:$C$67,MATCH(($A73+5),$A$8:$A$67,0))="","?",INDEX($C$8:$C$67,MATCH(($A73+5),$A$8:$A$67,0)))&amp;IF(COUNTIF($A$8:$A$67,($A73+5))&gt;1," +"&amp;(COUNTIF($A$8:$A$67,($A73+5))-1),""),IF(COUNTIFS(Einstellungen!$A$23:$A$34,"&lt;="&amp;($A73+5),Einstellungen!$B$23:$B$34,"&gt;="&amp;($A73+5))&gt;0,"Ferien",IF(COUNTIFS(Einstellungen!$A$38:$A$43,"&lt;="&amp;($A73+5),Einstellungen!$B$38:$B$43,"&gt;="&amp;($A73+5))&gt;0,"Sperre",IF(COUNTIF(Einstellungen!$A$47:$A$50,($A73+5))&gt;0,"Nachschr.","")))))</f>
        <v/>
      </c>
      <c r="I73" s="32">
        <f>IF(A73="","",COUNTIFS($I$8:$I$67,A73,$D$8:$D$67,"Klassenarbeit"))</f>
        <v/>
      </c>
      <c r="J73" s="32">
        <f>IF(A73="","",IF(A73&lt;=Einstellungen!$C$6,1,2))</f>
        <v/>
      </c>
    </row>
    <row r="74">
      <c r="A74" s="40">
        <f>IF(A73="","",IF(A73+7&gt;Einstellungen!$C$7,"",A73+7))</f>
        <v/>
      </c>
      <c r="B74" s="32">
        <f>IF(A74="","",WEEKNUM(A74,21))</f>
        <v/>
      </c>
      <c r="C74" s="44">
        <f>IF($A74="","",IF(COUNTIF($A$8:$A$67,($A74+0))&gt;0,IF(INDEX($C$8:$C$67,MATCH(($A74+0),$A$8:$A$67,0))="","?",INDEX($C$8:$C$67,MATCH(($A74+0),$A$8:$A$67,0)))&amp;IF(COUNTIF($A$8:$A$67,($A74+0))&gt;1," +"&amp;(COUNTIF($A$8:$A$67,($A74+0))-1),""),IF(COUNTIFS(Einstellungen!$A$23:$A$34,"&lt;="&amp;($A74+0),Einstellungen!$B$23:$B$34,"&gt;="&amp;($A74+0))&gt;0,"Ferien",IF(COUNTIFS(Einstellungen!$A$38:$A$43,"&lt;="&amp;($A74+0),Einstellungen!$B$38:$B$43,"&gt;="&amp;($A74+0))&gt;0,"Sperre",IF(COUNTIF(Einstellungen!$A$47:$A$50,($A74+0))&gt;0,"Nachschr.","")))))</f>
        <v/>
      </c>
      <c r="D74" s="44">
        <f>IF($A74="","",IF(COUNTIF($A$8:$A$67,($A74+1))&gt;0,IF(INDEX($C$8:$C$67,MATCH(($A74+1),$A$8:$A$67,0))="","?",INDEX($C$8:$C$67,MATCH(($A74+1),$A$8:$A$67,0)))&amp;IF(COUNTIF($A$8:$A$67,($A74+1))&gt;1," +"&amp;(COUNTIF($A$8:$A$67,($A74+1))-1),""),IF(COUNTIFS(Einstellungen!$A$23:$A$34,"&lt;="&amp;($A74+1),Einstellungen!$B$23:$B$34,"&gt;="&amp;($A74+1))&gt;0,"Ferien",IF(COUNTIFS(Einstellungen!$A$38:$A$43,"&lt;="&amp;($A74+1),Einstellungen!$B$38:$B$43,"&gt;="&amp;($A74+1))&gt;0,"Sperre",IF(COUNTIF(Einstellungen!$A$47:$A$50,($A74+1))&gt;0,"Nachschr.","")))))</f>
        <v/>
      </c>
      <c r="E74" s="44">
        <f>IF($A74="","",IF(COUNTIF($A$8:$A$67,($A74+2))&gt;0,IF(INDEX($C$8:$C$67,MATCH(($A74+2),$A$8:$A$67,0))="","?",INDEX($C$8:$C$67,MATCH(($A74+2),$A$8:$A$67,0)))&amp;IF(COUNTIF($A$8:$A$67,($A74+2))&gt;1," +"&amp;(COUNTIF($A$8:$A$67,($A74+2))-1),""),IF(COUNTIFS(Einstellungen!$A$23:$A$34,"&lt;="&amp;($A74+2),Einstellungen!$B$23:$B$34,"&gt;="&amp;($A74+2))&gt;0,"Ferien",IF(COUNTIFS(Einstellungen!$A$38:$A$43,"&lt;="&amp;($A74+2),Einstellungen!$B$38:$B$43,"&gt;="&amp;($A74+2))&gt;0,"Sperre",IF(COUNTIF(Einstellungen!$A$47:$A$50,($A74+2))&gt;0,"Nachschr.","")))))</f>
        <v/>
      </c>
      <c r="F74" s="44">
        <f>IF($A74="","",IF(COUNTIF($A$8:$A$67,($A74+3))&gt;0,IF(INDEX($C$8:$C$67,MATCH(($A74+3),$A$8:$A$67,0))="","?",INDEX($C$8:$C$67,MATCH(($A74+3),$A$8:$A$67,0)))&amp;IF(COUNTIF($A$8:$A$67,($A74+3))&gt;1," +"&amp;(COUNTIF($A$8:$A$67,($A74+3))-1),""),IF(COUNTIFS(Einstellungen!$A$23:$A$34,"&lt;="&amp;($A74+3),Einstellungen!$B$23:$B$34,"&gt;="&amp;($A74+3))&gt;0,"Ferien",IF(COUNTIFS(Einstellungen!$A$38:$A$43,"&lt;="&amp;($A74+3),Einstellungen!$B$38:$B$43,"&gt;="&amp;($A74+3))&gt;0,"Sperre",IF(COUNTIF(Einstellungen!$A$47:$A$50,($A74+3))&gt;0,"Nachschr.","")))))</f>
        <v/>
      </c>
      <c r="G74" s="44">
        <f>IF($A74="","",IF(COUNTIF($A$8:$A$67,($A74+4))&gt;0,IF(INDEX($C$8:$C$67,MATCH(($A74+4),$A$8:$A$67,0))="","?",INDEX($C$8:$C$67,MATCH(($A74+4),$A$8:$A$67,0)))&amp;IF(COUNTIF($A$8:$A$67,($A74+4))&gt;1," +"&amp;(COUNTIF($A$8:$A$67,($A74+4))-1),""),IF(COUNTIFS(Einstellungen!$A$23:$A$34,"&lt;="&amp;($A74+4),Einstellungen!$B$23:$B$34,"&gt;="&amp;($A74+4))&gt;0,"Ferien",IF(COUNTIFS(Einstellungen!$A$38:$A$43,"&lt;="&amp;($A74+4),Einstellungen!$B$38:$B$43,"&gt;="&amp;($A74+4))&gt;0,"Sperre",IF(COUNTIF(Einstellungen!$A$47:$A$50,($A74+4))&gt;0,"Nachschr.","")))))</f>
        <v/>
      </c>
      <c r="H74" s="44">
        <f>IF($A74="","",IF(COUNTIF($A$8:$A$67,($A74+5))&gt;0,IF(INDEX($C$8:$C$67,MATCH(($A74+5),$A$8:$A$67,0))="","?",INDEX($C$8:$C$67,MATCH(($A74+5),$A$8:$A$67,0)))&amp;IF(COUNTIF($A$8:$A$67,($A74+5))&gt;1," +"&amp;(COUNTIF($A$8:$A$67,($A74+5))-1),""),IF(COUNTIFS(Einstellungen!$A$23:$A$34,"&lt;="&amp;($A74+5),Einstellungen!$B$23:$B$34,"&gt;="&amp;($A74+5))&gt;0,"Ferien",IF(COUNTIFS(Einstellungen!$A$38:$A$43,"&lt;="&amp;($A74+5),Einstellungen!$B$38:$B$43,"&gt;="&amp;($A74+5))&gt;0,"Sperre",IF(COUNTIF(Einstellungen!$A$47:$A$50,($A74+5))&gt;0,"Nachschr.","")))))</f>
        <v/>
      </c>
      <c r="I74" s="32">
        <f>IF(A74="","",COUNTIFS($I$8:$I$67,A74,$D$8:$D$67,"Klassenarbeit"))</f>
        <v/>
      </c>
      <c r="J74" s="32">
        <f>IF(A74="","",IF(A74&lt;=Einstellungen!$C$6,1,2))</f>
        <v/>
      </c>
    </row>
    <row r="75">
      <c r="A75" s="40">
        <f>IF(A74="","",IF(A74+7&gt;Einstellungen!$C$7,"",A74+7))</f>
        <v/>
      </c>
      <c r="B75" s="32">
        <f>IF(A75="","",WEEKNUM(A75,21))</f>
        <v/>
      </c>
      <c r="C75" s="44">
        <f>IF($A75="","",IF(COUNTIF($A$8:$A$67,($A75+0))&gt;0,IF(INDEX($C$8:$C$67,MATCH(($A75+0),$A$8:$A$67,0))="","?",INDEX($C$8:$C$67,MATCH(($A75+0),$A$8:$A$67,0)))&amp;IF(COUNTIF($A$8:$A$67,($A75+0))&gt;1," +"&amp;(COUNTIF($A$8:$A$67,($A75+0))-1),""),IF(COUNTIFS(Einstellungen!$A$23:$A$34,"&lt;="&amp;($A75+0),Einstellungen!$B$23:$B$34,"&gt;="&amp;($A75+0))&gt;0,"Ferien",IF(COUNTIFS(Einstellungen!$A$38:$A$43,"&lt;="&amp;($A75+0),Einstellungen!$B$38:$B$43,"&gt;="&amp;($A75+0))&gt;0,"Sperre",IF(COUNTIF(Einstellungen!$A$47:$A$50,($A75+0))&gt;0,"Nachschr.","")))))</f>
        <v/>
      </c>
      <c r="D75" s="44">
        <f>IF($A75="","",IF(COUNTIF($A$8:$A$67,($A75+1))&gt;0,IF(INDEX($C$8:$C$67,MATCH(($A75+1),$A$8:$A$67,0))="","?",INDEX($C$8:$C$67,MATCH(($A75+1),$A$8:$A$67,0)))&amp;IF(COUNTIF($A$8:$A$67,($A75+1))&gt;1," +"&amp;(COUNTIF($A$8:$A$67,($A75+1))-1),""),IF(COUNTIFS(Einstellungen!$A$23:$A$34,"&lt;="&amp;($A75+1),Einstellungen!$B$23:$B$34,"&gt;="&amp;($A75+1))&gt;0,"Ferien",IF(COUNTIFS(Einstellungen!$A$38:$A$43,"&lt;="&amp;($A75+1),Einstellungen!$B$38:$B$43,"&gt;="&amp;($A75+1))&gt;0,"Sperre",IF(COUNTIF(Einstellungen!$A$47:$A$50,($A75+1))&gt;0,"Nachschr.","")))))</f>
        <v/>
      </c>
      <c r="E75" s="44">
        <f>IF($A75="","",IF(COUNTIF($A$8:$A$67,($A75+2))&gt;0,IF(INDEX($C$8:$C$67,MATCH(($A75+2),$A$8:$A$67,0))="","?",INDEX($C$8:$C$67,MATCH(($A75+2),$A$8:$A$67,0)))&amp;IF(COUNTIF($A$8:$A$67,($A75+2))&gt;1," +"&amp;(COUNTIF($A$8:$A$67,($A75+2))-1),""),IF(COUNTIFS(Einstellungen!$A$23:$A$34,"&lt;="&amp;($A75+2),Einstellungen!$B$23:$B$34,"&gt;="&amp;($A75+2))&gt;0,"Ferien",IF(COUNTIFS(Einstellungen!$A$38:$A$43,"&lt;="&amp;($A75+2),Einstellungen!$B$38:$B$43,"&gt;="&amp;($A75+2))&gt;0,"Sperre",IF(COUNTIF(Einstellungen!$A$47:$A$50,($A75+2))&gt;0,"Nachschr.","")))))</f>
        <v/>
      </c>
      <c r="F75" s="44">
        <f>IF($A75="","",IF(COUNTIF($A$8:$A$67,($A75+3))&gt;0,IF(INDEX($C$8:$C$67,MATCH(($A75+3),$A$8:$A$67,0))="","?",INDEX($C$8:$C$67,MATCH(($A75+3),$A$8:$A$67,0)))&amp;IF(COUNTIF($A$8:$A$67,($A75+3))&gt;1," +"&amp;(COUNTIF($A$8:$A$67,($A75+3))-1),""),IF(COUNTIFS(Einstellungen!$A$23:$A$34,"&lt;="&amp;($A75+3),Einstellungen!$B$23:$B$34,"&gt;="&amp;($A75+3))&gt;0,"Ferien",IF(COUNTIFS(Einstellungen!$A$38:$A$43,"&lt;="&amp;($A75+3),Einstellungen!$B$38:$B$43,"&gt;="&amp;($A75+3))&gt;0,"Sperre",IF(COUNTIF(Einstellungen!$A$47:$A$50,($A75+3))&gt;0,"Nachschr.","")))))</f>
        <v/>
      </c>
      <c r="G75" s="44">
        <f>IF($A75="","",IF(COUNTIF($A$8:$A$67,($A75+4))&gt;0,IF(INDEX($C$8:$C$67,MATCH(($A75+4),$A$8:$A$67,0))="","?",INDEX($C$8:$C$67,MATCH(($A75+4),$A$8:$A$67,0)))&amp;IF(COUNTIF($A$8:$A$67,($A75+4))&gt;1," +"&amp;(COUNTIF($A$8:$A$67,($A75+4))-1),""),IF(COUNTIFS(Einstellungen!$A$23:$A$34,"&lt;="&amp;($A75+4),Einstellungen!$B$23:$B$34,"&gt;="&amp;($A75+4))&gt;0,"Ferien",IF(COUNTIFS(Einstellungen!$A$38:$A$43,"&lt;="&amp;($A75+4),Einstellungen!$B$38:$B$43,"&gt;="&amp;($A75+4))&gt;0,"Sperre",IF(COUNTIF(Einstellungen!$A$47:$A$50,($A75+4))&gt;0,"Nachschr.","")))))</f>
        <v/>
      </c>
      <c r="H75" s="44">
        <f>IF($A75="","",IF(COUNTIF($A$8:$A$67,($A75+5))&gt;0,IF(INDEX($C$8:$C$67,MATCH(($A75+5),$A$8:$A$67,0))="","?",INDEX($C$8:$C$67,MATCH(($A75+5),$A$8:$A$67,0)))&amp;IF(COUNTIF($A$8:$A$67,($A75+5))&gt;1," +"&amp;(COUNTIF($A$8:$A$67,($A75+5))-1),""),IF(COUNTIFS(Einstellungen!$A$23:$A$34,"&lt;="&amp;($A75+5),Einstellungen!$B$23:$B$34,"&gt;="&amp;($A75+5))&gt;0,"Ferien",IF(COUNTIFS(Einstellungen!$A$38:$A$43,"&lt;="&amp;($A75+5),Einstellungen!$B$38:$B$43,"&gt;="&amp;($A75+5))&gt;0,"Sperre",IF(COUNTIF(Einstellungen!$A$47:$A$50,($A75+5))&gt;0,"Nachschr.","")))))</f>
        <v/>
      </c>
      <c r="I75" s="32">
        <f>IF(A75="","",COUNTIFS($I$8:$I$67,A75,$D$8:$D$67,"Klassenarbeit"))</f>
        <v/>
      </c>
      <c r="J75" s="32">
        <f>IF(A75="","",IF(A75&lt;=Einstellungen!$C$6,1,2))</f>
        <v/>
      </c>
    </row>
    <row r="76">
      <c r="A76" s="40">
        <f>IF(A75="","",IF(A75+7&gt;Einstellungen!$C$7,"",A75+7))</f>
        <v/>
      </c>
      <c r="B76" s="32">
        <f>IF(A76="","",WEEKNUM(A76,21))</f>
        <v/>
      </c>
      <c r="C76" s="44">
        <f>IF($A76="","",IF(COUNTIF($A$8:$A$67,($A76+0))&gt;0,IF(INDEX($C$8:$C$67,MATCH(($A76+0),$A$8:$A$67,0))="","?",INDEX($C$8:$C$67,MATCH(($A76+0),$A$8:$A$67,0)))&amp;IF(COUNTIF($A$8:$A$67,($A76+0))&gt;1," +"&amp;(COUNTIF($A$8:$A$67,($A76+0))-1),""),IF(COUNTIFS(Einstellungen!$A$23:$A$34,"&lt;="&amp;($A76+0),Einstellungen!$B$23:$B$34,"&gt;="&amp;($A76+0))&gt;0,"Ferien",IF(COUNTIFS(Einstellungen!$A$38:$A$43,"&lt;="&amp;($A76+0),Einstellungen!$B$38:$B$43,"&gt;="&amp;($A76+0))&gt;0,"Sperre",IF(COUNTIF(Einstellungen!$A$47:$A$50,($A76+0))&gt;0,"Nachschr.","")))))</f>
        <v/>
      </c>
      <c r="D76" s="44">
        <f>IF($A76="","",IF(COUNTIF($A$8:$A$67,($A76+1))&gt;0,IF(INDEX($C$8:$C$67,MATCH(($A76+1),$A$8:$A$67,0))="","?",INDEX($C$8:$C$67,MATCH(($A76+1),$A$8:$A$67,0)))&amp;IF(COUNTIF($A$8:$A$67,($A76+1))&gt;1," +"&amp;(COUNTIF($A$8:$A$67,($A76+1))-1),""),IF(COUNTIFS(Einstellungen!$A$23:$A$34,"&lt;="&amp;($A76+1),Einstellungen!$B$23:$B$34,"&gt;="&amp;($A76+1))&gt;0,"Ferien",IF(COUNTIFS(Einstellungen!$A$38:$A$43,"&lt;="&amp;($A76+1),Einstellungen!$B$38:$B$43,"&gt;="&amp;($A76+1))&gt;0,"Sperre",IF(COUNTIF(Einstellungen!$A$47:$A$50,($A76+1))&gt;0,"Nachschr.","")))))</f>
        <v/>
      </c>
      <c r="E76" s="44">
        <f>IF($A76="","",IF(COUNTIF($A$8:$A$67,($A76+2))&gt;0,IF(INDEX($C$8:$C$67,MATCH(($A76+2),$A$8:$A$67,0))="","?",INDEX($C$8:$C$67,MATCH(($A76+2),$A$8:$A$67,0)))&amp;IF(COUNTIF($A$8:$A$67,($A76+2))&gt;1," +"&amp;(COUNTIF($A$8:$A$67,($A76+2))-1),""),IF(COUNTIFS(Einstellungen!$A$23:$A$34,"&lt;="&amp;($A76+2),Einstellungen!$B$23:$B$34,"&gt;="&amp;($A76+2))&gt;0,"Ferien",IF(COUNTIFS(Einstellungen!$A$38:$A$43,"&lt;="&amp;($A76+2),Einstellungen!$B$38:$B$43,"&gt;="&amp;($A76+2))&gt;0,"Sperre",IF(COUNTIF(Einstellungen!$A$47:$A$50,($A76+2))&gt;0,"Nachschr.","")))))</f>
        <v/>
      </c>
      <c r="F76" s="44">
        <f>IF($A76="","",IF(COUNTIF($A$8:$A$67,($A76+3))&gt;0,IF(INDEX($C$8:$C$67,MATCH(($A76+3),$A$8:$A$67,0))="","?",INDEX($C$8:$C$67,MATCH(($A76+3),$A$8:$A$67,0)))&amp;IF(COUNTIF($A$8:$A$67,($A76+3))&gt;1," +"&amp;(COUNTIF($A$8:$A$67,($A76+3))-1),""),IF(COUNTIFS(Einstellungen!$A$23:$A$34,"&lt;="&amp;($A76+3),Einstellungen!$B$23:$B$34,"&gt;="&amp;($A76+3))&gt;0,"Ferien",IF(COUNTIFS(Einstellungen!$A$38:$A$43,"&lt;="&amp;($A76+3),Einstellungen!$B$38:$B$43,"&gt;="&amp;($A76+3))&gt;0,"Sperre",IF(COUNTIF(Einstellungen!$A$47:$A$50,($A76+3))&gt;0,"Nachschr.","")))))</f>
        <v/>
      </c>
      <c r="G76" s="44">
        <f>IF($A76="","",IF(COUNTIF($A$8:$A$67,($A76+4))&gt;0,IF(INDEX($C$8:$C$67,MATCH(($A76+4),$A$8:$A$67,0))="","?",INDEX($C$8:$C$67,MATCH(($A76+4),$A$8:$A$67,0)))&amp;IF(COUNTIF($A$8:$A$67,($A76+4))&gt;1," +"&amp;(COUNTIF($A$8:$A$67,($A76+4))-1),""),IF(COUNTIFS(Einstellungen!$A$23:$A$34,"&lt;="&amp;($A76+4),Einstellungen!$B$23:$B$34,"&gt;="&amp;($A76+4))&gt;0,"Ferien",IF(COUNTIFS(Einstellungen!$A$38:$A$43,"&lt;="&amp;($A76+4),Einstellungen!$B$38:$B$43,"&gt;="&amp;($A76+4))&gt;0,"Sperre",IF(COUNTIF(Einstellungen!$A$47:$A$50,($A76+4))&gt;0,"Nachschr.","")))))</f>
        <v/>
      </c>
      <c r="H76" s="44">
        <f>IF($A76="","",IF(COUNTIF($A$8:$A$67,($A76+5))&gt;0,IF(INDEX($C$8:$C$67,MATCH(($A76+5),$A$8:$A$67,0))="","?",INDEX($C$8:$C$67,MATCH(($A76+5),$A$8:$A$67,0)))&amp;IF(COUNTIF($A$8:$A$67,($A76+5))&gt;1," +"&amp;(COUNTIF($A$8:$A$67,($A76+5))-1),""),IF(COUNTIFS(Einstellungen!$A$23:$A$34,"&lt;="&amp;($A76+5),Einstellungen!$B$23:$B$34,"&gt;="&amp;($A76+5))&gt;0,"Ferien",IF(COUNTIFS(Einstellungen!$A$38:$A$43,"&lt;="&amp;($A76+5),Einstellungen!$B$38:$B$43,"&gt;="&amp;($A76+5))&gt;0,"Sperre",IF(COUNTIF(Einstellungen!$A$47:$A$50,($A76+5))&gt;0,"Nachschr.","")))))</f>
        <v/>
      </c>
      <c r="I76" s="32">
        <f>IF(A76="","",COUNTIFS($I$8:$I$67,A76,$D$8:$D$67,"Klassenarbeit"))</f>
        <v/>
      </c>
      <c r="J76" s="32">
        <f>IF(A76="","",IF(A76&lt;=Einstellungen!$C$6,1,2))</f>
        <v/>
      </c>
    </row>
    <row r="77">
      <c r="A77" s="40">
        <f>IF(A76="","",IF(A76+7&gt;Einstellungen!$C$7,"",A76+7))</f>
        <v/>
      </c>
      <c r="B77" s="32">
        <f>IF(A77="","",WEEKNUM(A77,21))</f>
        <v/>
      </c>
      <c r="C77" s="44">
        <f>IF($A77="","",IF(COUNTIF($A$8:$A$67,($A77+0))&gt;0,IF(INDEX($C$8:$C$67,MATCH(($A77+0),$A$8:$A$67,0))="","?",INDEX($C$8:$C$67,MATCH(($A77+0),$A$8:$A$67,0)))&amp;IF(COUNTIF($A$8:$A$67,($A77+0))&gt;1," +"&amp;(COUNTIF($A$8:$A$67,($A77+0))-1),""),IF(COUNTIFS(Einstellungen!$A$23:$A$34,"&lt;="&amp;($A77+0),Einstellungen!$B$23:$B$34,"&gt;="&amp;($A77+0))&gt;0,"Ferien",IF(COUNTIFS(Einstellungen!$A$38:$A$43,"&lt;="&amp;($A77+0),Einstellungen!$B$38:$B$43,"&gt;="&amp;($A77+0))&gt;0,"Sperre",IF(COUNTIF(Einstellungen!$A$47:$A$50,($A77+0))&gt;0,"Nachschr.","")))))</f>
        <v/>
      </c>
      <c r="D77" s="44">
        <f>IF($A77="","",IF(COUNTIF($A$8:$A$67,($A77+1))&gt;0,IF(INDEX($C$8:$C$67,MATCH(($A77+1),$A$8:$A$67,0))="","?",INDEX($C$8:$C$67,MATCH(($A77+1),$A$8:$A$67,0)))&amp;IF(COUNTIF($A$8:$A$67,($A77+1))&gt;1," +"&amp;(COUNTIF($A$8:$A$67,($A77+1))-1),""),IF(COUNTIFS(Einstellungen!$A$23:$A$34,"&lt;="&amp;($A77+1),Einstellungen!$B$23:$B$34,"&gt;="&amp;($A77+1))&gt;0,"Ferien",IF(COUNTIFS(Einstellungen!$A$38:$A$43,"&lt;="&amp;($A77+1),Einstellungen!$B$38:$B$43,"&gt;="&amp;($A77+1))&gt;0,"Sperre",IF(COUNTIF(Einstellungen!$A$47:$A$50,($A77+1))&gt;0,"Nachschr.","")))))</f>
        <v/>
      </c>
      <c r="E77" s="44">
        <f>IF($A77="","",IF(COUNTIF($A$8:$A$67,($A77+2))&gt;0,IF(INDEX($C$8:$C$67,MATCH(($A77+2),$A$8:$A$67,0))="","?",INDEX($C$8:$C$67,MATCH(($A77+2),$A$8:$A$67,0)))&amp;IF(COUNTIF($A$8:$A$67,($A77+2))&gt;1," +"&amp;(COUNTIF($A$8:$A$67,($A77+2))-1),""),IF(COUNTIFS(Einstellungen!$A$23:$A$34,"&lt;="&amp;($A77+2),Einstellungen!$B$23:$B$34,"&gt;="&amp;($A77+2))&gt;0,"Ferien",IF(COUNTIFS(Einstellungen!$A$38:$A$43,"&lt;="&amp;($A77+2),Einstellungen!$B$38:$B$43,"&gt;="&amp;($A77+2))&gt;0,"Sperre",IF(COUNTIF(Einstellungen!$A$47:$A$50,($A77+2))&gt;0,"Nachschr.","")))))</f>
        <v/>
      </c>
      <c r="F77" s="44">
        <f>IF($A77="","",IF(COUNTIF($A$8:$A$67,($A77+3))&gt;0,IF(INDEX($C$8:$C$67,MATCH(($A77+3),$A$8:$A$67,0))="","?",INDEX($C$8:$C$67,MATCH(($A77+3),$A$8:$A$67,0)))&amp;IF(COUNTIF($A$8:$A$67,($A77+3))&gt;1," +"&amp;(COUNTIF($A$8:$A$67,($A77+3))-1),""),IF(COUNTIFS(Einstellungen!$A$23:$A$34,"&lt;="&amp;($A77+3),Einstellungen!$B$23:$B$34,"&gt;="&amp;($A77+3))&gt;0,"Ferien",IF(COUNTIFS(Einstellungen!$A$38:$A$43,"&lt;="&amp;($A77+3),Einstellungen!$B$38:$B$43,"&gt;="&amp;($A77+3))&gt;0,"Sperre",IF(COUNTIF(Einstellungen!$A$47:$A$50,($A77+3))&gt;0,"Nachschr.","")))))</f>
        <v/>
      </c>
      <c r="G77" s="44">
        <f>IF($A77="","",IF(COUNTIF($A$8:$A$67,($A77+4))&gt;0,IF(INDEX($C$8:$C$67,MATCH(($A77+4),$A$8:$A$67,0))="","?",INDEX($C$8:$C$67,MATCH(($A77+4),$A$8:$A$67,0)))&amp;IF(COUNTIF($A$8:$A$67,($A77+4))&gt;1," +"&amp;(COUNTIF($A$8:$A$67,($A77+4))-1),""),IF(COUNTIFS(Einstellungen!$A$23:$A$34,"&lt;="&amp;($A77+4),Einstellungen!$B$23:$B$34,"&gt;="&amp;($A77+4))&gt;0,"Ferien",IF(COUNTIFS(Einstellungen!$A$38:$A$43,"&lt;="&amp;($A77+4),Einstellungen!$B$38:$B$43,"&gt;="&amp;($A77+4))&gt;0,"Sperre",IF(COUNTIF(Einstellungen!$A$47:$A$50,($A77+4))&gt;0,"Nachschr.","")))))</f>
        <v/>
      </c>
      <c r="H77" s="44">
        <f>IF($A77="","",IF(COUNTIF($A$8:$A$67,($A77+5))&gt;0,IF(INDEX($C$8:$C$67,MATCH(($A77+5),$A$8:$A$67,0))="","?",INDEX($C$8:$C$67,MATCH(($A77+5),$A$8:$A$67,0)))&amp;IF(COUNTIF($A$8:$A$67,($A77+5))&gt;1," +"&amp;(COUNTIF($A$8:$A$67,($A77+5))-1),""),IF(COUNTIFS(Einstellungen!$A$23:$A$34,"&lt;="&amp;($A77+5),Einstellungen!$B$23:$B$34,"&gt;="&amp;($A77+5))&gt;0,"Ferien",IF(COUNTIFS(Einstellungen!$A$38:$A$43,"&lt;="&amp;($A77+5),Einstellungen!$B$38:$B$43,"&gt;="&amp;($A77+5))&gt;0,"Sperre",IF(COUNTIF(Einstellungen!$A$47:$A$50,($A77+5))&gt;0,"Nachschr.","")))))</f>
        <v/>
      </c>
      <c r="I77" s="32">
        <f>IF(A77="","",COUNTIFS($I$8:$I$67,A77,$D$8:$D$67,"Klassenarbeit"))</f>
        <v/>
      </c>
      <c r="J77" s="32">
        <f>IF(A77="","",IF(A77&lt;=Einstellungen!$C$6,1,2))</f>
        <v/>
      </c>
    </row>
    <row r="78">
      <c r="A78" s="40">
        <f>IF(A77="","",IF(A77+7&gt;Einstellungen!$C$7,"",A77+7))</f>
        <v/>
      </c>
      <c r="B78" s="32">
        <f>IF(A78="","",WEEKNUM(A78,21))</f>
        <v/>
      </c>
      <c r="C78" s="44">
        <f>IF($A78="","",IF(COUNTIF($A$8:$A$67,($A78+0))&gt;0,IF(INDEX($C$8:$C$67,MATCH(($A78+0),$A$8:$A$67,0))="","?",INDEX($C$8:$C$67,MATCH(($A78+0),$A$8:$A$67,0)))&amp;IF(COUNTIF($A$8:$A$67,($A78+0))&gt;1," +"&amp;(COUNTIF($A$8:$A$67,($A78+0))-1),""),IF(COUNTIFS(Einstellungen!$A$23:$A$34,"&lt;="&amp;($A78+0),Einstellungen!$B$23:$B$34,"&gt;="&amp;($A78+0))&gt;0,"Ferien",IF(COUNTIFS(Einstellungen!$A$38:$A$43,"&lt;="&amp;($A78+0),Einstellungen!$B$38:$B$43,"&gt;="&amp;($A78+0))&gt;0,"Sperre",IF(COUNTIF(Einstellungen!$A$47:$A$50,($A78+0))&gt;0,"Nachschr.","")))))</f>
        <v/>
      </c>
      <c r="D78" s="44">
        <f>IF($A78="","",IF(COUNTIF($A$8:$A$67,($A78+1))&gt;0,IF(INDEX($C$8:$C$67,MATCH(($A78+1),$A$8:$A$67,0))="","?",INDEX($C$8:$C$67,MATCH(($A78+1),$A$8:$A$67,0)))&amp;IF(COUNTIF($A$8:$A$67,($A78+1))&gt;1," +"&amp;(COUNTIF($A$8:$A$67,($A78+1))-1),""),IF(COUNTIFS(Einstellungen!$A$23:$A$34,"&lt;="&amp;($A78+1),Einstellungen!$B$23:$B$34,"&gt;="&amp;($A78+1))&gt;0,"Ferien",IF(COUNTIFS(Einstellungen!$A$38:$A$43,"&lt;="&amp;($A78+1),Einstellungen!$B$38:$B$43,"&gt;="&amp;($A78+1))&gt;0,"Sperre",IF(COUNTIF(Einstellungen!$A$47:$A$50,($A78+1))&gt;0,"Nachschr.","")))))</f>
        <v/>
      </c>
      <c r="E78" s="44">
        <f>IF($A78="","",IF(COUNTIF($A$8:$A$67,($A78+2))&gt;0,IF(INDEX($C$8:$C$67,MATCH(($A78+2),$A$8:$A$67,0))="","?",INDEX($C$8:$C$67,MATCH(($A78+2),$A$8:$A$67,0)))&amp;IF(COUNTIF($A$8:$A$67,($A78+2))&gt;1," +"&amp;(COUNTIF($A$8:$A$67,($A78+2))-1),""),IF(COUNTIFS(Einstellungen!$A$23:$A$34,"&lt;="&amp;($A78+2),Einstellungen!$B$23:$B$34,"&gt;="&amp;($A78+2))&gt;0,"Ferien",IF(COUNTIFS(Einstellungen!$A$38:$A$43,"&lt;="&amp;($A78+2),Einstellungen!$B$38:$B$43,"&gt;="&amp;($A78+2))&gt;0,"Sperre",IF(COUNTIF(Einstellungen!$A$47:$A$50,($A78+2))&gt;0,"Nachschr.","")))))</f>
        <v/>
      </c>
      <c r="F78" s="44">
        <f>IF($A78="","",IF(COUNTIF($A$8:$A$67,($A78+3))&gt;0,IF(INDEX($C$8:$C$67,MATCH(($A78+3),$A$8:$A$67,0))="","?",INDEX($C$8:$C$67,MATCH(($A78+3),$A$8:$A$67,0)))&amp;IF(COUNTIF($A$8:$A$67,($A78+3))&gt;1," +"&amp;(COUNTIF($A$8:$A$67,($A78+3))-1),""),IF(COUNTIFS(Einstellungen!$A$23:$A$34,"&lt;="&amp;($A78+3),Einstellungen!$B$23:$B$34,"&gt;="&amp;($A78+3))&gt;0,"Ferien",IF(COUNTIFS(Einstellungen!$A$38:$A$43,"&lt;="&amp;($A78+3),Einstellungen!$B$38:$B$43,"&gt;="&amp;($A78+3))&gt;0,"Sperre",IF(COUNTIF(Einstellungen!$A$47:$A$50,($A78+3))&gt;0,"Nachschr.","")))))</f>
        <v/>
      </c>
      <c r="G78" s="44">
        <f>IF($A78="","",IF(COUNTIF($A$8:$A$67,($A78+4))&gt;0,IF(INDEX($C$8:$C$67,MATCH(($A78+4),$A$8:$A$67,0))="","?",INDEX($C$8:$C$67,MATCH(($A78+4),$A$8:$A$67,0)))&amp;IF(COUNTIF($A$8:$A$67,($A78+4))&gt;1," +"&amp;(COUNTIF($A$8:$A$67,($A78+4))-1),""),IF(COUNTIFS(Einstellungen!$A$23:$A$34,"&lt;="&amp;($A78+4),Einstellungen!$B$23:$B$34,"&gt;="&amp;($A78+4))&gt;0,"Ferien",IF(COUNTIFS(Einstellungen!$A$38:$A$43,"&lt;="&amp;($A78+4),Einstellungen!$B$38:$B$43,"&gt;="&amp;($A78+4))&gt;0,"Sperre",IF(COUNTIF(Einstellungen!$A$47:$A$50,($A78+4))&gt;0,"Nachschr.","")))))</f>
        <v/>
      </c>
      <c r="H78" s="44">
        <f>IF($A78="","",IF(COUNTIF($A$8:$A$67,($A78+5))&gt;0,IF(INDEX($C$8:$C$67,MATCH(($A78+5),$A$8:$A$67,0))="","?",INDEX($C$8:$C$67,MATCH(($A78+5),$A$8:$A$67,0)))&amp;IF(COUNTIF($A$8:$A$67,($A78+5))&gt;1," +"&amp;(COUNTIF($A$8:$A$67,($A78+5))-1),""),IF(COUNTIFS(Einstellungen!$A$23:$A$34,"&lt;="&amp;($A78+5),Einstellungen!$B$23:$B$34,"&gt;="&amp;($A78+5))&gt;0,"Ferien",IF(COUNTIFS(Einstellungen!$A$38:$A$43,"&lt;="&amp;($A78+5),Einstellungen!$B$38:$B$43,"&gt;="&amp;($A78+5))&gt;0,"Sperre",IF(COUNTIF(Einstellungen!$A$47:$A$50,($A78+5))&gt;0,"Nachschr.","")))))</f>
        <v/>
      </c>
      <c r="I78" s="32">
        <f>IF(A78="","",COUNTIFS($I$8:$I$67,A78,$D$8:$D$67,"Klassenarbeit"))</f>
        <v/>
      </c>
      <c r="J78" s="32">
        <f>IF(A78="","",IF(A78&lt;=Einstellungen!$C$6,1,2))</f>
        <v/>
      </c>
    </row>
    <row r="79">
      <c r="A79" s="40">
        <f>IF(A78="","",IF(A78+7&gt;Einstellungen!$C$7,"",A78+7))</f>
        <v/>
      </c>
      <c r="B79" s="32">
        <f>IF(A79="","",WEEKNUM(A79,21))</f>
        <v/>
      </c>
      <c r="C79" s="44">
        <f>IF($A79="","",IF(COUNTIF($A$8:$A$67,($A79+0))&gt;0,IF(INDEX($C$8:$C$67,MATCH(($A79+0),$A$8:$A$67,0))="","?",INDEX($C$8:$C$67,MATCH(($A79+0),$A$8:$A$67,0)))&amp;IF(COUNTIF($A$8:$A$67,($A79+0))&gt;1," +"&amp;(COUNTIF($A$8:$A$67,($A79+0))-1),""),IF(COUNTIFS(Einstellungen!$A$23:$A$34,"&lt;="&amp;($A79+0),Einstellungen!$B$23:$B$34,"&gt;="&amp;($A79+0))&gt;0,"Ferien",IF(COUNTIFS(Einstellungen!$A$38:$A$43,"&lt;="&amp;($A79+0),Einstellungen!$B$38:$B$43,"&gt;="&amp;($A79+0))&gt;0,"Sperre",IF(COUNTIF(Einstellungen!$A$47:$A$50,($A79+0))&gt;0,"Nachschr.","")))))</f>
        <v/>
      </c>
      <c r="D79" s="44">
        <f>IF($A79="","",IF(COUNTIF($A$8:$A$67,($A79+1))&gt;0,IF(INDEX($C$8:$C$67,MATCH(($A79+1),$A$8:$A$67,0))="","?",INDEX($C$8:$C$67,MATCH(($A79+1),$A$8:$A$67,0)))&amp;IF(COUNTIF($A$8:$A$67,($A79+1))&gt;1," +"&amp;(COUNTIF($A$8:$A$67,($A79+1))-1),""),IF(COUNTIFS(Einstellungen!$A$23:$A$34,"&lt;="&amp;($A79+1),Einstellungen!$B$23:$B$34,"&gt;="&amp;($A79+1))&gt;0,"Ferien",IF(COUNTIFS(Einstellungen!$A$38:$A$43,"&lt;="&amp;($A79+1),Einstellungen!$B$38:$B$43,"&gt;="&amp;($A79+1))&gt;0,"Sperre",IF(COUNTIF(Einstellungen!$A$47:$A$50,($A79+1))&gt;0,"Nachschr.","")))))</f>
        <v/>
      </c>
      <c r="E79" s="44">
        <f>IF($A79="","",IF(COUNTIF($A$8:$A$67,($A79+2))&gt;0,IF(INDEX($C$8:$C$67,MATCH(($A79+2),$A$8:$A$67,0))="","?",INDEX($C$8:$C$67,MATCH(($A79+2),$A$8:$A$67,0)))&amp;IF(COUNTIF($A$8:$A$67,($A79+2))&gt;1," +"&amp;(COUNTIF($A$8:$A$67,($A79+2))-1),""),IF(COUNTIFS(Einstellungen!$A$23:$A$34,"&lt;="&amp;($A79+2),Einstellungen!$B$23:$B$34,"&gt;="&amp;($A79+2))&gt;0,"Ferien",IF(COUNTIFS(Einstellungen!$A$38:$A$43,"&lt;="&amp;($A79+2),Einstellungen!$B$38:$B$43,"&gt;="&amp;($A79+2))&gt;0,"Sperre",IF(COUNTIF(Einstellungen!$A$47:$A$50,($A79+2))&gt;0,"Nachschr.","")))))</f>
        <v/>
      </c>
      <c r="F79" s="44">
        <f>IF($A79="","",IF(COUNTIF($A$8:$A$67,($A79+3))&gt;0,IF(INDEX($C$8:$C$67,MATCH(($A79+3),$A$8:$A$67,0))="","?",INDEX($C$8:$C$67,MATCH(($A79+3),$A$8:$A$67,0)))&amp;IF(COUNTIF($A$8:$A$67,($A79+3))&gt;1," +"&amp;(COUNTIF($A$8:$A$67,($A79+3))-1),""),IF(COUNTIFS(Einstellungen!$A$23:$A$34,"&lt;="&amp;($A79+3),Einstellungen!$B$23:$B$34,"&gt;="&amp;($A79+3))&gt;0,"Ferien",IF(COUNTIFS(Einstellungen!$A$38:$A$43,"&lt;="&amp;($A79+3),Einstellungen!$B$38:$B$43,"&gt;="&amp;($A79+3))&gt;0,"Sperre",IF(COUNTIF(Einstellungen!$A$47:$A$50,($A79+3))&gt;0,"Nachschr.","")))))</f>
        <v/>
      </c>
      <c r="G79" s="44">
        <f>IF($A79="","",IF(COUNTIF($A$8:$A$67,($A79+4))&gt;0,IF(INDEX($C$8:$C$67,MATCH(($A79+4),$A$8:$A$67,0))="","?",INDEX($C$8:$C$67,MATCH(($A79+4),$A$8:$A$67,0)))&amp;IF(COUNTIF($A$8:$A$67,($A79+4))&gt;1," +"&amp;(COUNTIF($A$8:$A$67,($A79+4))-1),""),IF(COUNTIFS(Einstellungen!$A$23:$A$34,"&lt;="&amp;($A79+4),Einstellungen!$B$23:$B$34,"&gt;="&amp;($A79+4))&gt;0,"Ferien",IF(COUNTIFS(Einstellungen!$A$38:$A$43,"&lt;="&amp;($A79+4),Einstellungen!$B$38:$B$43,"&gt;="&amp;($A79+4))&gt;0,"Sperre",IF(COUNTIF(Einstellungen!$A$47:$A$50,($A79+4))&gt;0,"Nachschr.","")))))</f>
        <v/>
      </c>
      <c r="H79" s="44">
        <f>IF($A79="","",IF(COUNTIF($A$8:$A$67,($A79+5))&gt;0,IF(INDEX($C$8:$C$67,MATCH(($A79+5),$A$8:$A$67,0))="","?",INDEX($C$8:$C$67,MATCH(($A79+5),$A$8:$A$67,0)))&amp;IF(COUNTIF($A$8:$A$67,($A79+5))&gt;1," +"&amp;(COUNTIF($A$8:$A$67,($A79+5))-1),""),IF(COUNTIFS(Einstellungen!$A$23:$A$34,"&lt;="&amp;($A79+5),Einstellungen!$B$23:$B$34,"&gt;="&amp;($A79+5))&gt;0,"Ferien",IF(COUNTIFS(Einstellungen!$A$38:$A$43,"&lt;="&amp;($A79+5),Einstellungen!$B$38:$B$43,"&gt;="&amp;($A79+5))&gt;0,"Sperre",IF(COUNTIF(Einstellungen!$A$47:$A$50,($A79+5))&gt;0,"Nachschr.","")))))</f>
        <v/>
      </c>
      <c r="I79" s="32">
        <f>IF(A79="","",COUNTIFS($I$8:$I$67,A79,$D$8:$D$67,"Klassenarbeit"))</f>
        <v/>
      </c>
      <c r="J79" s="32">
        <f>IF(A79="","",IF(A79&lt;=Einstellungen!$C$6,1,2))</f>
        <v/>
      </c>
    </row>
    <row r="80">
      <c r="A80" s="40">
        <f>IF(A79="","",IF(A79+7&gt;Einstellungen!$C$7,"",A79+7))</f>
        <v/>
      </c>
      <c r="B80" s="32">
        <f>IF(A80="","",WEEKNUM(A80,21))</f>
        <v/>
      </c>
      <c r="C80" s="44">
        <f>IF($A80="","",IF(COUNTIF($A$8:$A$67,($A80+0))&gt;0,IF(INDEX($C$8:$C$67,MATCH(($A80+0),$A$8:$A$67,0))="","?",INDEX($C$8:$C$67,MATCH(($A80+0),$A$8:$A$67,0)))&amp;IF(COUNTIF($A$8:$A$67,($A80+0))&gt;1," +"&amp;(COUNTIF($A$8:$A$67,($A80+0))-1),""),IF(COUNTIFS(Einstellungen!$A$23:$A$34,"&lt;="&amp;($A80+0),Einstellungen!$B$23:$B$34,"&gt;="&amp;($A80+0))&gt;0,"Ferien",IF(COUNTIFS(Einstellungen!$A$38:$A$43,"&lt;="&amp;($A80+0),Einstellungen!$B$38:$B$43,"&gt;="&amp;($A80+0))&gt;0,"Sperre",IF(COUNTIF(Einstellungen!$A$47:$A$50,($A80+0))&gt;0,"Nachschr.","")))))</f>
        <v/>
      </c>
      <c r="D80" s="44">
        <f>IF($A80="","",IF(COUNTIF($A$8:$A$67,($A80+1))&gt;0,IF(INDEX($C$8:$C$67,MATCH(($A80+1),$A$8:$A$67,0))="","?",INDEX($C$8:$C$67,MATCH(($A80+1),$A$8:$A$67,0)))&amp;IF(COUNTIF($A$8:$A$67,($A80+1))&gt;1," +"&amp;(COUNTIF($A$8:$A$67,($A80+1))-1),""),IF(COUNTIFS(Einstellungen!$A$23:$A$34,"&lt;="&amp;($A80+1),Einstellungen!$B$23:$B$34,"&gt;="&amp;($A80+1))&gt;0,"Ferien",IF(COUNTIFS(Einstellungen!$A$38:$A$43,"&lt;="&amp;($A80+1),Einstellungen!$B$38:$B$43,"&gt;="&amp;($A80+1))&gt;0,"Sperre",IF(COUNTIF(Einstellungen!$A$47:$A$50,($A80+1))&gt;0,"Nachschr.","")))))</f>
        <v/>
      </c>
      <c r="E80" s="44">
        <f>IF($A80="","",IF(COUNTIF($A$8:$A$67,($A80+2))&gt;0,IF(INDEX($C$8:$C$67,MATCH(($A80+2),$A$8:$A$67,0))="","?",INDEX($C$8:$C$67,MATCH(($A80+2),$A$8:$A$67,0)))&amp;IF(COUNTIF($A$8:$A$67,($A80+2))&gt;1," +"&amp;(COUNTIF($A$8:$A$67,($A80+2))-1),""),IF(COUNTIFS(Einstellungen!$A$23:$A$34,"&lt;="&amp;($A80+2),Einstellungen!$B$23:$B$34,"&gt;="&amp;($A80+2))&gt;0,"Ferien",IF(COUNTIFS(Einstellungen!$A$38:$A$43,"&lt;="&amp;($A80+2),Einstellungen!$B$38:$B$43,"&gt;="&amp;($A80+2))&gt;0,"Sperre",IF(COUNTIF(Einstellungen!$A$47:$A$50,($A80+2))&gt;0,"Nachschr.","")))))</f>
        <v/>
      </c>
      <c r="F80" s="44">
        <f>IF($A80="","",IF(COUNTIF($A$8:$A$67,($A80+3))&gt;0,IF(INDEX($C$8:$C$67,MATCH(($A80+3),$A$8:$A$67,0))="","?",INDEX($C$8:$C$67,MATCH(($A80+3),$A$8:$A$67,0)))&amp;IF(COUNTIF($A$8:$A$67,($A80+3))&gt;1," +"&amp;(COUNTIF($A$8:$A$67,($A80+3))-1),""),IF(COUNTIFS(Einstellungen!$A$23:$A$34,"&lt;="&amp;($A80+3),Einstellungen!$B$23:$B$34,"&gt;="&amp;($A80+3))&gt;0,"Ferien",IF(COUNTIFS(Einstellungen!$A$38:$A$43,"&lt;="&amp;($A80+3),Einstellungen!$B$38:$B$43,"&gt;="&amp;($A80+3))&gt;0,"Sperre",IF(COUNTIF(Einstellungen!$A$47:$A$50,($A80+3))&gt;0,"Nachschr.","")))))</f>
        <v/>
      </c>
      <c r="G80" s="44">
        <f>IF($A80="","",IF(COUNTIF($A$8:$A$67,($A80+4))&gt;0,IF(INDEX($C$8:$C$67,MATCH(($A80+4),$A$8:$A$67,0))="","?",INDEX($C$8:$C$67,MATCH(($A80+4),$A$8:$A$67,0)))&amp;IF(COUNTIF($A$8:$A$67,($A80+4))&gt;1," +"&amp;(COUNTIF($A$8:$A$67,($A80+4))-1),""),IF(COUNTIFS(Einstellungen!$A$23:$A$34,"&lt;="&amp;($A80+4),Einstellungen!$B$23:$B$34,"&gt;="&amp;($A80+4))&gt;0,"Ferien",IF(COUNTIFS(Einstellungen!$A$38:$A$43,"&lt;="&amp;($A80+4),Einstellungen!$B$38:$B$43,"&gt;="&amp;($A80+4))&gt;0,"Sperre",IF(COUNTIF(Einstellungen!$A$47:$A$50,($A80+4))&gt;0,"Nachschr.","")))))</f>
        <v/>
      </c>
      <c r="H80" s="44">
        <f>IF($A80="","",IF(COUNTIF($A$8:$A$67,($A80+5))&gt;0,IF(INDEX($C$8:$C$67,MATCH(($A80+5),$A$8:$A$67,0))="","?",INDEX($C$8:$C$67,MATCH(($A80+5),$A$8:$A$67,0)))&amp;IF(COUNTIF($A$8:$A$67,($A80+5))&gt;1," +"&amp;(COUNTIF($A$8:$A$67,($A80+5))-1),""),IF(COUNTIFS(Einstellungen!$A$23:$A$34,"&lt;="&amp;($A80+5),Einstellungen!$B$23:$B$34,"&gt;="&amp;($A80+5))&gt;0,"Ferien",IF(COUNTIFS(Einstellungen!$A$38:$A$43,"&lt;="&amp;($A80+5),Einstellungen!$B$38:$B$43,"&gt;="&amp;($A80+5))&gt;0,"Sperre",IF(COUNTIF(Einstellungen!$A$47:$A$50,($A80+5))&gt;0,"Nachschr.","")))))</f>
        <v/>
      </c>
      <c r="I80" s="32">
        <f>IF(A80="","",COUNTIFS($I$8:$I$67,A80,$D$8:$D$67,"Klassenarbeit"))</f>
        <v/>
      </c>
      <c r="J80" s="32">
        <f>IF(A80="","",IF(A80&lt;=Einstellungen!$C$6,1,2))</f>
        <v/>
      </c>
    </row>
    <row r="81">
      <c r="A81" s="40">
        <f>IF(A80="","",IF(A80+7&gt;Einstellungen!$C$7,"",A80+7))</f>
        <v/>
      </c>
      <c r="B81" s="32">
        <f>IF(A81="","",WEEKNUM(A81,21))</f>
        <v/>
      </c>
      <c r="C81" s="44">
        <f>IF($A81="","",IF(COUNTIF($A$8:$A$67,($A81+0))&gt;0,IF(INDEX($C$8:$C$67,MATCH(($A81+0),$A$8:$A$67,0))="","?",INDEX($C$8:$C$67,MATCH(($A81+0),$A$8:$A$67,0)))&amp;IF(COUNTIF($A$8:$A$67,($A81+0))&gt;1," +"&amp;(COUNTIF($A$8:$A$67,($A81+0))-1),""),IF(COUNTIFS(Einstellungen!$A$23:$A$34,"&lt;="&amp;($A81+0),Einstellungen!$B$23:$B$34,"&gt;="&amp;($A81+0))&gt;0,"Ferien",IF(COUNTIFS(Einstellungen!$A$38:$A$43,"&lt;="&amp;($A81+0),Einstellungen!$B$38:$B$43,"&gt;="&amp;($A81+0))&gt;0,"Sperre",IF(COUNTIF(Einstellungen!$A$47:$A$50,($A81+0))&gt;0,"Nachschr.","")))))</f>
        <v/>
      </c>
      <c r="D81" s="44">
        <f>IF($A81="","",IF(COUNTIF($A$8:$A$67,($A81+1))&gt;0,IF(INDEX($C$8:$C$67,MATCH(($A81+1),$A$8:$A$67,0))="","?",INDEX($C$8:$C$67,MATCH(($A81+1),$A$8:$A$67,0)))&amp;IF(COUNTIF($A$8:$A$67,($A81+1))&gt;1," +"&amp;(COUNTIF($A$8:$A$67,($A81+1))-1),""),IF(COUNTIFS(Einstellungen!$A$23:$A$34,"&lt;="&amp;($A81+1),Einstellungen!$B$23:$B$34,"&gt;="&amp;($A81+1))&gt;0,"Ferien",IF(COUNTIFS(Einstellungen!$A$38:$A$43,"&lt;="&amp;($A81+1),Einstellungen!$B$38:$B$43,"&gt;="&amp;($A81+1))&gt;0,"Sperre",IF(COUNTIF(Einstellungen!$A$47:$A$50,($A81+1))&gt;0,"Nachschr.","")))))</f>
        <v/>
      </c>
      <c r="E81" s="44">
        <f>IF($A81="","",IF(COUNTIF($A$8:$A$67,($A81+2))&gt;0,IF(INDEX($C$8:$C$67,MATCH(($A81+2),$A$8:$A$67,0))="","?",INDEX($C$8:$C$67,MATCH(($A81+2),$A$8:$A$67,0)))&amp;IF(COUNTIF($A$8:$A$67,($A81+2))&gt;1," +"&amp;(COUNTIF($A$8:$A$67,($A81+2))-1),""),IF(COUNTIFS(Einstellungen!$A$23:$A$34,"&lt;="&amp;($A81+2),Einstellungen!$B$23:$B$34,"&gt;="&amp;($A81+2))&gt;0,"Ferien",IF(COUNTIFS(Einstellungen!$A$38:$A$43,"&lt;="&amp;($A81+2),Einstellungen!$B$38:$B$43,"&gt;="&amp;($A81+2))&gt;0,"Sperre",IF(COUNTIF(Einstellungen!$A$47:$A$50,($A81+2))&gt;0,"Nachschr.","")))))</f>
        <v/>
      </c>
      <c r="F81" s="44">
        <f>IF($A81="","",IF(COUNTIF($A$8:$A$67,($A81+3))&gt;0,IF(INDEX($C$8:$C$67,MATCH(($A81+3),$A$8:$A$67,0))="","?",INDEX($C$8:$C$67,MATCH(($A81+3),$A$8:$A$67,0)))&amp;IF(COUNTIF($A$8:$A$67,($A81+3))&gt;1," +"&amp;(COUNTIF($A$8:$A$67,($A81+3))-1),""),IF(COUNTIFS(Einstellungen!$A$23:$A$34,"&lt;="&amp;($A81+3),Einstellungen!$B$23:$B$34,"&gt;="&amp;($A81+3))&gt;0,"Ferien",IF(COUNTIFS(Einstellungen!$A$38:$A$43,"&lt;="&amp;($A81+3),Einstellungen!$B$38:$B$43,"&gt;="&amp;($A81+3))&gt;0,"Sperre",IF(COUNTIF(Einstellungen!$A$47:$A$50,($A81+3))&gt;0,"Nachschr.","")))))</f>
        <v/>
      </c>
      <c r="G81" s="44">
        <f>IF($A81="","",IF(COUNTIF($A$8:$A$67,($A81+4))&gt;0,IF(INDEX($C$8:$C$67,MATCH(($A81+4),$A$8:$A$67,0))="","?",INDEX($C$8:$C$67,MATCH(($A81+4),$A$8:$A$67,0)))&amp;IF(COUNTIF($A$8:$A$67,($A81+4))&gt;1," +"&amp;(COUNTIF($A$8:$A$67,($A81+4))-1),""),IF(COUNTIFS(Einstellungen!$A$23:$A$34,"&lt;="&amp;($A81+4),Einstellungen!$B$23:$B$34,"&gt;="&amp;($A81+4))&gt;0,"Ferien",IF(COUNTIFS(Einstellungen!$A$38:$A$43,"&lt;="&amp;($A81+4),Einstellungen!$B$38:$B$43,"&gt;="&amp;($A81+4))&gt;0,"Sperre",IF(COUNTIF(Einstellungen!$A$47:$A$50,($A81+4))&gt;0,"Nachschr.","")))))</f>
        <v/>
      </c>
      <c r="H81" s="44">
        <f>IF($A81="","",IF(COUNTIF($A$8:$A$67,($A81+5))&gt;0,IF(INDEX($C$8:$C$67,MATCH(($A81+5),$A$8:$A$67,0))="","?",INDEX($C$8:$C$67,MATCH(($A81+5),$A$8:$A$67,0)))&amp;IF(COUNTIF($A$8:$A$67,($A81+5))&gt;1," +"&amp;(COUNTIF($A$8:$A$67,($A81+5))-1),""),IF(COUNTIFS(Einstellungen!$A$23:$A$34,"&lt;="&amp;($A81+5),Einstellungen!$B$23:$B$34,"&gt;="&amp;($A81+5))&gt;0,"Ferien",IF(COUNTIFS(Einstellungen!$A$38:$A$43,"&lt;="&amp;($A81+5),Einstellungen!$B$38:$B$43,"&gt;="&amp;($A81+5))&gt;0,"Sperre",IF(COUNTIF(Einstellungen!$A$47:$A$50,($A81+5))&gt;0,"Nachschr.","")))))</f>
        <v/>
      </c>
      <c r="I81" s="32">
        <f>IF(A81="","",COUNTIFS($I$8:$I$67,A81,$D$8:$D$67,"Klassenarbeit"))</f>
        <v/>
      </c>
      <c r="J81" s="32">
        <f>IF(A81="","",IF(A81&lt;=Einstellungen!$C$6,1,2))</f>
        <v/>
      </c>
    </row>
    <row r="82">
      <c r="A82" s="40">
        <f>IF(A81="","",IF(A81+7&gt;Einstellungen!$C$7,"",A81+7))</f>
        <v/>
      </c>
      <c r="B82" s="32">
        <f>IF(A82="","",WEEKNUM(A82,21))</f>
        <v/>
      </c>
      <c r="C82" s="44">
        <f>IF($A82="","",IF(COUNTIF($A$8:$A$67,($A82+0))&gt;0,IF(INDEX($C$8:$C$67,MATCH(($A82+0),$A$8:$A$67,0))="","?",INDEX($C$8:$C$67,MATCH(($A82+0),$A$8:$A$67,0)))&amp;IF(COUNTIF($A$8:$A$67,($A82+0))&gt;1," +"&amp;(COUNTIF($A$8:$A$67,($A82+0))-1),""),IF(COUNTIFS(Einstellungen!$A$23:$A$34,"&lt;="&amp;($A82+0),Einstellungen!$B$23:$B$34,"&gt;="&amp;($A82+0))&gt;0,"Ferien",IF(COUNTIFS(Einstellungen!$A$38:$A$43,"&lt;="&amp;($A82+0),Einstellungen!$B$38:$B$43,"&gt;="&amp;($A82+0))&gt;0,"Sperre",IF(COUNTIF(Einstellungen!$A$47:$A$50,($A82+0))&gt;0,"Nachschr.","")))))</f>
        <v/>
      </c>
      <c r="D82" s="44">
        <f>IF($A82="","",IF(COUNTIF($A$8:$A$67,($A82+1))&gt;0,IF(INDEX($C$8:$C$67,MATCH(($A82+1),$A$8:$A$67,0))="","?",INDEX($C$8:$C$67,MATCH(($A82+1),$A$8:$A$67,0)))&amp;IF(COUNTIF($A$8:$A$67,($A82+1))&gt;1," +"&amp;(COUNTIF($A$8:$A$67,($A82+1))-1),""),IF(COUNTIFS(Einstellungen!$A$23:$A$34,"&lt;="&amp;($A82+1),Einstellungen!$B$23:$B$34,"&gt;="&amp;($A82+1))&gt;0,"Ferien",IF(COUNTIFS(Einstellungen!$A$38:$A$43,"&lt;="&amp;($A82+1),Einstellungen!$B$38:$B$43,"&gt;="&amp;($A82+1))&gt;0,"Sperre",IF(COUNTIF(Einstellungen!$A$47:$A$50,($A82+1))&gt;0,"Nachschr.","")))))</f>
        <v/>
      </c>
      <c r="E82" s="44">
        <f>IF($A82="","",IF(COUNTIF($A$8:$A$67,($A82+2))&gt;0,IF(INDEX($C$8:$C$67,MATCH(($A82+2),$A$8:$A$67,0))="","?",INDEX($C$8:$C$67,MATCH(($A82+2),$A$8:$A$67,0)))&amp;IF(COUNTIF($A$8:$A$67,($A82+2))&gt;1," +"&amp;(COUNTIF($A$8:$A$67,($A82+2))-1),""),IF(COUNTIFS(Einstellungen!$A$23:$A$34,"&lt;="&amp;($A82+2),Einstellungen!$B$23:$B$34,"&gt;="&amp;($A82+2))&gt;0,"Ferien",IF(COUNTIFS(Einstellungen!$A$38:$A$43,"&lt;="&amp;($A82+2),Einstellungen!$B$38:$B$43,"&gt;="&amp;($A82+2))&gt;0,"Sperre",IF(COUNTIF(Einstellungen!$A$47:$A$50,($A82+2))&gt;0,"Nachschr.","")))))</f>
        <v/>
      </c>
      <c r="F82" s="44">
        <f>IF($A82="","",IF(COUNTIF($A$8:$A$67,($A82+3))&gt;0,IF(INDEX($C$8:$C$67,MATCH(($A82+3),$A$8:$A$67,0))="","?",INDEX($C$8:$C$67,MATCH(($A82+3),$A$8:$A$67,0)))&amp;IF(COUNTIF($A$8:$A$67,($A82+3))&gt;1," +"&amp;(COUNTIF($A$8:$A$67,($A82+3))-1),""),IF(COUNTIFS(Einstellungen!$A$23:$A$34,"&lt;="&amp;($A82+3),Einstellungen!$B$23:$B$34,"&gt;="&amp;($A82+3))&gt;0,"Ferien",IF(COUNTIFS(Einstellungen!$A$38:$A$43,"&lt;="&amp;($A82+3),Einstellungen!$B$38:$B$43,"&gt;="&amp;($A82+3))&gt;0,"Sperre",IF(COUNTIF(Einstellungen!$A$47:$A$50,($A82+3))&gt;0,"Nachschr.","")))))</f>
        <v/>
      </c>
      <c r="G82" s="44">
        <f>IF($A82="","",IF(COUNTIF($A$8:$A$67,($A82+4))&gt;0,IF(INDEX($C$8:$C$67,MATCH(($A82+4),$A$8:$A$67,0))="","?",INDEX($C$8:$C$67,MATCH(($A82+4),$A$8:$A$67,0)))&amp;IF(COUNTIF($A$8:$A$67,($A82+4))&gt;1," +"&amp;(COUNTIF($A$8:$A$67,($A82+4))-1),""),IF(COUNTIFS(Einstellungen!$A$23:$A$34,"&lt;="&amp;($A82+4),Einstellungen!$B$23:$B$34,"&gt;="&amp;($A82+4))&gt;0,"Ferien",IF(COUNTIFS(Einstellungen!$A$38:$A$43,"&lt;="&amp;($A82+4),Einstellungen!$B$38:$B$43,"&gt;="&amp;($A82+4))&gt;0,"Sperre",IF(COUNTIF(Einstellungen!$A$47:$A$50,($A82+4))&gt;0,"Nachschr.","")))))</f>
        <v/>
      </c>
      <c r="H82" s="44">
        <f>IF($A82="","",IF(COUNTIF($A$8:$A$67,($A82+5))&gt;0,IF(INDEX($C$8:$C$67,MATCH(($A82+5),$A$8:$A$67,0))="","?",INDEX($C$8:$C$67,MATCH(($A82+5),$A$8:$A$67,0)))&amp;IF(COUNTIF($A$8:$A$67,($A82+5))&gt;1," +"&amp;(COUNTIF($A$8:$A$67,($A82+5))-1),""),IF(COUNTIFS(Einstellungen!$A$23:$A$34,"&lt;="&amp;($A82+5),Einstellungen!$B$23:$B$34,"&gt;="&amp;($A82+5))&gt;0,"Ferien",IF(COUNTIFS(Einstellungen!$A$38:$A$43,"&lt;="&amp;($A82+5),Einstellungen!$B$38:$B$43,"&gt;="&amp;($A82+5))&gt;0,"Sperre",IF(COUNTIF(Einstellungen!$A$47:$A$50,($A82+5))&gt;0,"Nachschr.","")))))</f>
        <v/>
      </c>
      <c r="I82" s="32">
        <f>IF(A82="","",COUNTIFS($I$8:$I$67,A82,$D$8:$D$67,"Klassenarbeit"))</f>
        <v/>
      </c>
      <c r="J82" s="32">
        <f>IF(A82="","",IF(A82&lt;=Einstellungen!$C$6,1,2))</f>
        <v/>
      </c>
    </row>
    <row r="83">
      <c r="A83" s="40">
        <f>IF(A82="","",IF(A82+7&gt;Einstellungen!$C$7,"",A82+7))</f>
        <v/>
      </c>
      <c r="B83" s="32">
        <f>IF(A83="","",WEEKNUM(A83,21))</f>
        <v/>
      </c>
      <c r="C83" s="44">
        <f>IF($A83="","",IF(COUNTIF($A$8:$A$67,($A83+0))&gt;0,IF(INDEX($C$8:$C$67,MATCH(($A83+0),$A$8:$A$67,0))="","?",INDEX($C$8:$C$67,MATCH(($A83+0),$A$8:$A$67,0)))&amp;IF(COUNTIF($A$8:$A$67,($A83+0))&gt;1," +"&amp;(COUNTIF($A$8:$A$67,($A83+0))-1),""),IF(COUNTIFS(Einstellungen!$A$23:$A$34,"&lt;="&amp;($A83+0),Einstellungen!$B$23:$B$34,"&gt;="&amp;($A83+0))&gt;0,"Ferien",IF(COUNTIFS(Einstellungen!$A$38:$A$43,"&lt;="&amp;($A83+0),Einstellungen!$B$38:$B$43,"&gt;="&amp;($A83+0))&gt;0,"Sperre",IF(COUNTIF(Einstellungen!$A$47:$A$50,($A83+0))&gt;0,"Nachschr.","")))))</f>
        <v/>
      </c>
      <c r="D83" s="44">
        <f>IF($A83="","",IF(COUNTIF($A$8:$A$67,($A83+1))&gt;0,IF(INDEX($C$8:$C$67,MATCH(($A83+1),$A$8:$A$67,0))="","?",INDEX($C$8:$C$67,MATCH(($A83+1),$A$8:$A$67,0)))&amp;IF(COUNTIF($A$8:$A$67,($A83+1))&gt;1," +"&amp;(COUNTIF($A$8:$A$67,($A83+1))-1),""),IF(COUNTIFS(Einstellungen!$A$23:$A$34,"&lt;="&amp;($A83+1),Einstellungen!$B$23:$B$34,"&gt;="&amp;($A83+1))&gt;0,"Ferien",IF(COUNTIFS(Einstellungen!$A$38:$A$43,"&lt;="&amp;($A83+1),Einstellungen!$B$38:$B$43,"&gt;="&amp;($A83+1))&gt;0,"Sperre",IF(COUNTIF(Einstellungen!$A$47:$A$50,($A83+1))&gt;0,"Nachschr.","")))))</f>
        <v/>
      </c>
      <c r="E83" s="44">
        <f>IF($A83="","",IF(COUNTIF($A$8:$A$67,($A83+2))&gt;0,IF(INDEX($C$8:$C$67,MATCH(($A83+2),$A$8:$A$67,0))="","?",INDEX($C$8:$C$67,MATCH(($A83+2),$A$8:$A$67,0)))&amp;IF(COUNTIF($A$8:$A$67,($A83+2))&gt;1," +"&amp;(COUNTIF($A$8:$A$67,($A83+2))-1),""),IF(COUNTIFS(Einstellungen!$A$23:$A$34,"&lt;="&amp;($A83+2),Einstellungen!$B$23:$B$34,"&gt;="&amp;($A83+2))&gt;0,"Ferien",IF(COUNTIFS(Einstellungen!$A$38:$A$43,"&lt;="&amp;($A83+2),Einstellungen!$B$38:$B$43,"&gt;="&amp;($A83+2))&gt;0,"Sperre",IF(COUNTIF(Einstellungen!$A$47:$A$50,($A83+2))&gt;0,"Nachschr.","")))))</f>
        <v/>
      </c>
      <c r="F83" s="44">
        <f>IF($A83="","",IF(COUNTIF($A$8:$A$67,($A83+3))&gt;0,IF(INDEX($C$8:$C$67,MATCH(($A83+3),$A$8:$A$67,0))="","?",INDEX($C$8:$C$67,MATCH(($A83+3),$A$8:$A$67,0)))&amp;IF(COUNTIF($A$8:$A$67,($A83+3))&gt;1," +"&amp;(COUNTIF($A$8:$A$67,($A83+3))-1),""),IF(COUNTIFS(Einstellungen!$A$23:$A$34,"&lt;="&amp;($A83+3),Einstellungen!$B$23:$B$34,"&gt;="&amp;($A83+3))&gt;0,"Ferien",IF(COUNTIFS(Einstellungen!$A$38:$A$43,"&lt;="&amp;($A83+3),Einstellungen!$B$38:$B$43,"&gt;="&amp;($A83+3))&gt;0,"Sperre",IF(COUNTIF(Einstellungen!$A$47:$A$50,($A83+3))&gt;0,"Nachschr.","")))))</f>
        <v/>
      </c>
      <c r="G83" s="44">
        <f>IF($A83="","",IF(COUNTIF($A$8:$A$67,($A83+4))&gt;0,IF(INDEX($C$8:$C$67,MATCH(($A83+4),$A$8:$A$67,0))="","?",INDEX($C$8:$C$67,MATCH(($A83+4),$A$8:$A$67,0)))&amp;IF(COUNTIF($A$8:$A$67,($A83+4))&gt;1," +"&amp;(COUNTIF($A$8:$A$67,($A83+4))-1),""),IF(COUNTIFS(Einstellungen!$A$23:$A$34,"&lt;="&amp;($A83+4),Einstellungen!$B$23:$B$34,"&gt;="&amp;($A83+4))&gt;0,"Ferien",IF(COUNTIFS(Einstellungen!$A$38:$A$43,"&lt;="&amp;($A83+4),Einstellungen!$B$38:$B$43,"&gt;="&amp;($A83+4))&gt;0,"Sperre",IF(COUNTIF(Einstellungen!$A$47:$A$50,($A83+4))&gt;0,"Nachschr.","")))))</f>
        <v/>
      </c>
      <c r="H83" s="44">
        <f>IF($A83="","",IF(COUNTIF($A$8:$A$67,($A83+5))&gt;0,IF(INDEX($C$8:$C$67,MATCH(($A83+5),$A$8:$A$67,0))="","?",INDEX($C$8:$C$67,MATCH(($A83+5),$A$8:$A$67,0)))&amp;IF(COUNTIF($A$8:$A$67,($A83+5))&gt;1," +"&amp;(COUNTIF($A$8:$A$67,($A83+5))-1),""),IF(COUNTIFS(Einstellungen!$A$23:$A$34,"&lt;="&amp;($A83+5),Einstellungen!$B$23:$B$34,"&gt;="&amp;($A83+5))&gt;0,"Ferien",IF(COUNTIFS(Einstellungen!$A$38:$A$43,"&lt;="&amp;($A83+5),Einstellungen!$B$38:$B$43,"&gt;="&amp;($A83+5))&gt;0,"Sperre",IF(COUNTIF(Einstellungen!$A$47:$A$50,($A83+5))&gt;0,"Nachschr.","")))))</f>
        <v/>
      </c>
      <c r="I83" s="32">
        <f>IF(A83="","",COUNTIFS($I$8:$I$67,A83,$D$8:$D$67,"Klassenarbeit"))</f>
        <v/>
      </c>
      <c r="J83" s="32">
        <f>IF(A83="","",IF(A83&lt;=Einstellungen!$C$6,1,2))</f>
        <v/>
      </c>
    </row>
    <row r="84">
      <c r="A84" s="40">
        <f>IF(A83="","",IF(A83+7&gt;Einstellungen!$C$7,"",A83+7))</f>
        <v/>
      </c>
      <c r="B84" s="32">
        <f>IF(A84="","",WEEKNUM(A84,21))</f>
        <v/>
      </c>
      <c r="C84" s="44">
        <f>IF($A84="","",IF(COUNTIF($A$8:$A$67,($A84+0))&gt;0,IF(INDEX($C$8:$C$67,MATCH(($A84+0),$A$8:$A$67,0))="","?",INDEX($C$8:$C$67,MATCH(($A84+0),$A$8:$A$67,0)))&amp;IF(COUNTIF($A$8:$A$67,($A84+0))&gt;1," +"&amp;(COUNTIF($A$8:$A$67,($A84+0))-1),""),IF(COUNTIFS(Einstellungen!$A$23:$A$34,"&lt;="&amp;($A84+0),Einstellungen!$B$23:$B$34,"&gt;="&amp;($A84+0))&gt;0,"Ferien",IF(COUNTIFS(Einstellungen!$A$38:$A$43,"&lt;="&amp;($A84+0),Einstellungen!$B$38:$B$43,"&gt;="&amp;($A84+0))&gt;0,"Sperre",IF(COUNTIF(Einstellungen!$A$47:$A$50,($A84+0))&gt;0,"Nachschr.","")))))</f>
        <v/>
      </c>
      <c r="D84" s="44">
        <f>IF($A84="","",IF(COUNTIF($A$8:$A$67,($A84+1))&gt;0,IF(INDEX($C$8:$C$67,MATCH(($A84+1),$A$8:$A$67,0))="","?",INDEX($C$8:$C$67,MATCH(($A84+1),$A$8:$A$67,0)))&amp;IF(COUNTIF($A$8:$A$67,($A84+1))&gt;1," +"&amp;(COUNTIF($A$8:$A$67,($A84+1))-1),""),IF(COUNTIFS(Einstellungen!$A$23:$A$34,"&lt;="&amp;($A84+1),Einstellungen!$B$23:$B$34,"&gt;="&amp;($A84+1))&gt;0,"Ferien",IF(COUNTIFS(Einstellungen!$A$38:$A$43,"&lt;="&amp;($A84+1),Einstellungen!$B$38:$B$43,"&gt;="&amp;($A84+1))&gt;0,"Sperre",IF(COUNTIF(Einstellungen!$A$47:$A$50,($A84+1))&gt;0,"Nachschr.","")))))</f>
        <v/>
      </c>
      <c r="E84" s="44">
        <f>IF($A84="","",IF(COUNTIF($A$8:$A$67,($A84+2))&gt;0,IF(INDEX($C$8:$C$67,MATCH(($A84+2),$A$8:$A$67,0))="","?",INDEX($C$8:$C$67,MATCH(($A84+2),$A$8:$A$67,0)))&amp;IF(COUNTIF($A$8:$A$67,($A84+2))&gt;1," +"&amp;(COUNTIF($A$8:$A$67,($A84+2))-1),""),IF(COUNTIFS(Einstellungen!$A$23:$A$34,"&lt;="&amp;($A84+2),Einstellungen!$B$23:$B$34,"&gt;="&amp;($A84+2))&gt;0,"Ferien",IF(COUNTIFS(Einstellungen!$A$38:$A$43,"&lt;="&amp;($A84+2),Einstellungen!$B$38:$B$43,"&gt;="&amp;($A84+2))&gt;0,"Sperre",IF(COUNTIF(Einstellungen!$A$47:$A$50,($A84+2))&gt;0,"Nachschr.","")))))</f>
        <v/>
      </c>
      <c r="F84" s="44">
        <f>IF($A84="","",IF(COUNTIF($A$8:$A$67,($A84+3))&gt;0,IF(INDEX($C$8:$C$67,MATCH(($A84+3),$A$8:$A$67,0))="","?",INDEX($C$8:$C$67,MATCH(($A84+3),$A$8:$A$67,0)))&amp;IF(COUNTIF($A$8:$A$67,($A84+3))&gt;1," +"&amp;(COUNTIF($A$8:$A$67,($A84+3))-1),""),IF(COUNTIFS(Einstellungen!$A$23:$A$34,"&lt;="&amp;($A84+3),Einstellungen!$B$23:$B$34,"&gt;="&amp;($A84+3))&gt;0,"Ferien",IF(COUNTIFS(Einstellungen!$A$38:$A$43,"&lt;="&amp;($A84+3),Einstellungen!$B$38:$B$43,"&gt;="&amp;($A84+3))&gt;0,"Sperre",IF(COUNTIF(Einstellungen!$A$47:$A$50,($A84+3))&gt;0,"Nachschr.","")))))</f>
        <v/>
      </c>
      <c r="G84" s="44">
        <f>IF($A84="","",IF(COUNTIF($A$8:$A$67,($A84+4))&gt;0,IF(INDEX($C$8:$C$67,MATCH(($A84+4),$A$8:$A$67,0))="","?",INDEX($C$8:$C$67,MATCH(($A84+4),$A$8:$A$67,0)))&amp;IF(COUNTIF($A$8:$A$67,($A84+4))&gt;1," +"&amp;(COUNTIF($A$8:$A$67,($A84+4))-1),""),IF(COUNTIFS(Einstellungen!$A$23:$A$34,"&lt;="&amp;($A84+4),Einstellungen!$B$23:$B$34,"&gt;="&amp;($A84+4))&gt;0,"Ferien",IF(COUNTIFS(Einstellungen!$A$38:$A$43,"&lt;="&amp;($A84+4),Einstellungen!$B$38:$B$43,"&gt;="&amp;($A84+4))&gt;0,"Sperre",IF(COUNTIF(Einstellungen!$A$47:$A$50,($A84+4))&gt;0,"Nachschr.","")))))</f>
        <v/>
      </c>
      <c r="H84" s="44">
        <f>IF($A84="","",IF(COUNTIF($A$8:$A$67,($A84+5))&gt;0,IF(INDEX($C$8:$C$67,MATCH(($A84+5),$A$8:$A$67,0))="","?",INDEX($C$8:$C$67,MATCH(($A84+5),$A$8:$A$67,0)))&amp;IF(COUNTIF($A$8:$A$67,($A84+5))&gt;1," +"&amp;(COUNTIF($A$8:$A$67,($A84+5))-1),""),IF(COUNTIFS(Einstellungen!$A$23:$A$34,"&lt;="&amp;($A84+5),Einstellungen!$B$23:$B$34,"&gt;="&amp;($A84+5))&gt;0,"Ferien",IF(COUNTIFS(Einstellungen!$A$38:$A$43,"&lt;="&amp;($A84+5),Einstellungen!$B$38:$B$43,"&gt;="&amp;($A84+5))&gt;0,"Sperre",IF(COUNTIF(Einstellungen!$A$47:$A$50,($A84+5))&gt;0,"Nachschr.","")))))</f>
        <v/>
      </c>
      <c r="I84" s="32">
        <f>IF(A84="","",COUNTIFS($I$8:$I$67,A84,$D$8:$D$67,"Klassenarbeit"))</f>
        <v/>
      </c>
      <c r="J84" s="32">
        <f>IF(A84="","",IF(A84&lt;=Einstellungen!$C$6,1,2))</f>
        <v/>
      </c>
    </row>
    <row r="85">
      <c r="A85" s="40">
        <f>IF(A84="","",IF(A84+7&gt;Einstellungen!$C$7,"",A84+7))</f>
        <v/>
      </c>
      <c r="B85" s="32">
        <f>IF(A85="","",WEEKNUM(A85,21))</f>
        <v/>
      </c>
      <c r="C85" s="44">
        <f>IF($A85="","",IF(COUNTIF($A$8:$A$67,($A85+0))&gt;0,IF(INDEX($C$8:$C$67,MATCH(($A85+0),$A$8:$A$67,0))="","?",INDEX($C$8:$C$67,MATCH(($A85+0),$A$8:$A$67,0)))&amp;IF(COUNTIF($A$8:$A$67,($A85+0))&gt;1," +"&amp;(COUNTIF($A$8:$A$67,($A85+0))-1),""),IF(COUNTIFS(Einstellungen!$A$23:$A$34,"&lt;="&amp;($A85+0),Einstellungen!$B$23:$B$34,"&gt;="&amp;($A85+0))&gt;0,"Ferien",IF(COUNTIFS(Einstellungen!$A$38:$A$43,"&lt;="&amp;($A85+0),Einstellungen!$B$38:$B$43,"&gt;="&amp;($A85+0))&gt;0,"Sperre",IF(COUNTIF(Einstellungen!$A$47:$A$50,($A85+0))&gt;0,"Nachschr.","")))))</f>
        <v/>
      </c>
      <c r="D85" s="44">
        <f>IF($A85="","",IF(COUNTIF($A$8:$A$67,($A85+1))&gt;0,IF(INDEX($C$8:$C$67,MATCH(($A85+1),$A$8:$A$67,0))="","?",INDEX($C$8:$C$67,MATCH(($A85+1),$A$8:$A$67,0)))&amp;IF(COUNTIF($A$8:$A$67,($A85+1))&gt;1," +"&amp;(COUNTIF($A$8:$A$67,($A85+1))-1),""),IF(COUNTIFS(Einstellungen!$A$23:$A$34,"&lt;="&amp;($A85+1),Einstellungen!$B$23:$B$34,"&gt;="&amp;($A85+1))&gt;0,"Ferien",IF(COUNTIFS(Einstellungen!$A$38:$A$43,"&lt;="&amp;($A85+1),Einstellungen!$B$38:$B$43,"&gt;="&amp;($A85+1))&gt;0,"Sperre",IF(COUNTIF(Einstellungen!$A$47:$A$50,($A85+1))&gt;0,"Nachschr.","")))))</f>
        <v/>
      </c>
      <c r="E85" s="44">
        <f>IF($A85="","",IF(COUNTIF($A$8:$A$67,($A85+2))&gt;0,IF(INDEX($C$8:$C$67,MATCH(($A85+2),$A$8:$A$67,0))="","?",INDEX($C$8:$C$67,MATCH(($A85+2),$A$8:$A$67,0)))&amp;IF(COUNTIF($A$8:$A$67,($A85+2))&gt;1," +"&amp;(COUNTIF($A$8:$A$67,($A85+2))-1),""),IF(COUNTIFS(Einstellungen!$A$23:$A$34,"&lt;="&amp;($A85+2),Einstellungen!$B$23:$B$34,"&gt;="&amp;($A85+2))&gt;0,"Ferien",IF(COUNTIFS(Einstellungen!$A$38:$A$43,"&lt;="&amp;($A85+2),Einstellungen!$B$38:$B$43,"&gt;="&amp;($A85+2))&gt;0,"Sperre",IF(COUNTIF(Einstellungen!$A$47:$A$50,($A85+2))&gt;0,"Nachschr.","")))))</f>
        <v/>
      </c>
      <c r="F85" s="44">
        <f>IF($A85="","",IF(COUNTIF($A$8:$A$67,($A85+3))&gt;0,IF(INDEX($C$8:$C$67,MATCH(($A85+3),$A$8:$A$67,0))="","?",INDEX($C$8:$C$67,MATCH(($A85+3),$A$8:$A$67,0)))&amp;IF(COUNTIF($A$8:$A$67,($A85+3))&gt;1," +"&amp;(COUNTIF($A$8:$A$67,($A85+3))-1),""),IF(COUNTIFS(Einstellungen!$A$23:$A$34,"&lt;="&amp;($A85+3),Einstellungen!$B$23:$B$34,"&gt;="&amp;($A85+3))&gt;0,"Ferien",IF(COUNTIFS(Einstellungen!$A$38:$A$43,"&lt;="&amp;($A85+3),Einstellungen!$B$38:$B$43,"&gt;="&amp;($A85+3))&gt;0,"Sperre",IF(COUNTIF(Einstellungen!$A$47:$A$50,($A85+3))&gt;0,"Nachschr.","")))))</f>
        <v/>
      </c>
      <c r="G85" s="44">
        <f>IF($A85="","",IF(COUNTIF($A$8:$A$67,($A85+4))&gt;0,IF(INDEX($C$8:$C$67,MATCH(($A85+4),$A$8:$A$67,0))="","?",INDEX($C$8:$C$67,MATCH(($A85+4),$A$8:$A$67,0)))&amp;IF(COUNTIF($A$8:$A$67,($A85+4))&gt;1," +"&amp;(COUNTIF($A$8:$A$67,($A85+4))-1),""),IF(COUNTIFS(Einstellungen!$A$23:$A$34,"&lt;="&amp;($A85+4),Einstellungen!$B$23:$B$34,"&gt;="&amp;($A85+4))&gt;0,"Ferien",IF(COUNTIFS(Einstellungen!$A$38:$A$43,"&lt;="&amp;($A85+4),Einstellungen!$B$38:$B$43,"&gt;="&amp;($A85+4))&gt;0,"Sperre",IF(COUNTIF(Einstellungen!$A$47:$A$50,($A85+4))&gt;0,"Nachschr.","")))))</f>
        <v/>
      </c>
      <c r="H85" s="44">
        <f>IF($A85="","",IF(COUNTIF($A$8:$A$67,($A85+5))&gt;0,IF(INDEX($C$8:$C$67,MATCH(($A85+5),$A$8:$A$67,0))="","?",INDEX($C$8:$C$67,MATCH(($A85+5),$A$8:$A$67,0)))&amp;IF(COUNTIF($A$8:$A$67,($A85+5))&gt;1," +"&amp;(COUNTIF($A$8:$A$67,($A85+5))-1),""),IF(COUNTIFS(Einstellungen!$A$23:$A$34,"&lt;="&amp;($A85+5),Einstellungen!$B$23:$B$34,"&gt;="&amp;($A85+5))&gt;0,"Ferien",IF(COUNTIFS(Einstellungen!$A$38:$A$43,"&lt;="&amp;($A85+5),Einstellungen!$B$38:$B$43,"&gt;="&amp;($A85+5))&gt;0,"Sperre",IF(COUNTIF(Einstellungen!$A$47:$A$50,($A85+5))&gt;0,"Nachschr.","")))))</f>
        <v/>
      </c>
      <c r="I85" s="32">
        <f>IF(A85="","",COUNTIFS($I$8:$I$67,A85,$D$8:$D$67,"Klassenarbeit"))</f>
        <v/>
      </c>
      <c r="J85" s="32">
        <f>IF(A85="","",IF(A85&lt;=Einstellungen!$C$6,1,2))</f>
        <v/>
      </c>
    </row>
    <row r="86">
      <c r="A86" s="40">
        <f>IF(A85="","",IF(A85+7&gt;Einstellungen!$C$7,"",A85+7))</f>
        <v/>
      </c>
      <c r="B86" s="32">
        <f>IF(A86="","",WEEKNUM(A86,21))</f>
        <v/>
      </c>
      <c r="C86" s="44">
        <f>IF($A86="","",IF(COUNTIF($A$8:$A$67,($A86+0))&gt;0,IF(INDEX($C$8:$C$67,MATCH(($A86+0),$A$8:$A$67,0))="","?",INDEX($C$8:$C$67,MATCH(($A86+0),$A$8:$A$67,0)))&amp;IF(COUNTIF($A$8:$A$67,($A86+0))&gt;1," +"&amp;(COUNTIF($A$8:$A$67,($A86+0))-1),""),IF(COUNTIFS(Einstellungen!$A$23:$A$34,"&lt;="&amp;($A86+0),Einstellungen!$B$23:$B$34,"&gt;="&amp;($A86+0))&gt;0,"Ferien",IF(COUNTIFS(Einstellungen!$A$38:$A$43,"&lt;="&amp;($A86+0),Einstellungen!$B$38:$B$43,"&gt;="&amp;($A86+0))&gt;0,"Sperre",IF(COUNTIF(Einstellungen!$A$47:$A$50,($A86+0))&gt;0,"Nachschr.","")))))</f>
        <v/>
      </c>
      <c r="D86" s="44">
        <f>IF($A86="","",IF(COUNTIF($A$8:$A$67,($A86+1))&gt;0,IF(INDEX($C$8:$C$67,MATCH(($A86+1),$A$8:$A$67,0))="","?",INDEX($C$8:$C$67,MATCH(($A86+1),$A$8:$A$67,0)))&amp;IF(COUNTIF($A$8:$A$67,($A86+1))&gt;1," +"&amp;(COUNTIF($A$8:$A$67,($A86+1))-1),""),IF(COUNTIFS(Einstellungen!$A$23:$A$34,"&lt;="&amp;($A86+1),Einstellungen!$B$23:$B$34,"&gt;="&amp;($A86+1))&gt;0,"Ferien",IF(COUNTIFS(Einstellungen!$A$38:$A$43,"&lt;="&amp;($A86+1),Einstellungen!$B$38:$B$43,"&gt;="&amp;($A86+1))&gt;0,"Sperre",IF(COUNTIF(Einstellungen!$A$47:$A$50,($A86+1))&gt;0,"Nachschr.","")))))</f>
        <v/>
      </c>
      <c r="E86" s="44">
        <f>IF($A86="","",IF(COUNTIF($A$8:$A$67,($A86+2))&gt;0,IF(INDEX($C$8:$C$67,MATCH(($A86+2),$A$8:$A$67,0))="","?",INDEX($C$8:$C$67,MATCH(($A86+2),$A$8:$A$67,0)))&amp;IF(COUNTIF($A$8:$A$67,($A86+2))&gt;1," +"&amp;(COUNTIF($A$8:$A$67,($A86+2))-1),""),IF(COUNTIFS(Einstellungen!$A$23:$A$34,"&lt;="&amp;($A86+2),Einstellungen!$B$23:$B$34,"&gt;="&amp;($A86+2))&gt;0,"Ferien",IF(COUNTIFS(Einstellungen!$A$38:$A$43,"&lt;="&amp;($A86+2),Einstellungen!$B$38:$B$43,"&gt;="&amp;($A86+2))&gt;0,"Sperre",IF(COUNTIF(Einstellungen!$A$47:$A$50,($A86+2))&gt;0,"Nachschr.","")))))</f>
        <v/>
      </c>
      <c r="F86" s="44">
        <f>IF($A86="","",IF(COUNTIF($A$8:$A$67,($A86+3))&gt;0,IF(INDEX($C$8:$C$67,MATCH(($A86+3),$A$8:$A$67,0))="","?",INDEX($C$8:$C$67,MATCH(($A86+3),$A$8:$A$67,0)))&amp;IF(COUNTIF($A$8:$A$67,($A86+3))&gt;1," +"&amp;(COUNTIF($A$8:$A$67,($A86+3))-1),""),IF(COUNTIFS(Einstellungen!$A$23:$A$34,"&lt;="&amp;($A86+3),Einstellungen!$B$23:$B$34,"&gt;="&amp;($A86+3))&gt;0,"Ferien",IF(COUNTIFS(Einstellungen!$A$38:$A$43,"&lt;="&amp;($A86+3),Einstellungen!$B$38:$B$43,"&gt;="&amp;($A86+3))&gt;0,"Sperre",IF(COUNTIF(Einstellungen!$A$47:$A$50,($A86+3))&gt;0,"Nachschr.","")))))</f>
        <v/>
      </c>
      <c r="G86" s="44">
        <f>IF($A86="","",IF(COUNTIF($A$8:$A$67,($A86+4))&gt;0,IF(INDEX($C$8:$C$67,MATCH(($A86+4),$A$8:$A$67,0))="","?",INDEX($C$8:$C$67,MATCH(($A86+4),$A$8:$A$67,0)))&amp;IF(COUNTIF($A$8:$A$67,($A86+4))&gt;1," +"&amp;(COUNTIF($A$8:$A$67,($A86+4))-1),""),IF(COUNTIFS(Einstellungen!$A$23:$A$34,"&lt;="&amp;($A86+4),Einstellungen!$B$23:$B$34,"&gt;="&amp;($A86+4))&gt;0,"Ferien",IF(COUNTIFS(Einstellungen!$A$38:$A$43,"&lt;="&amp;($A86+4),Einstellungen!$B$38:$B$43,"&gt;="&amp;($A86+4))&gt;0,"Sperre",IF(COUNTIF(Einstellungen!$A$47:$A$50,($A86+4))&gt;0,"Nachschr.","")))))</f>
        <v/>
      </c>
      <c r="H86" s="44">
        <f>IF($A86="","",IF(COUNTIF($A$8:$A$67,($A86+5))&gt;0,IF(INDEX($C$8:$C$67,MATCH(($A86+5),$A$8:$A$67,0))="","?",INDEX($C$8:$C$67,MATCH(($A86+5),$A$8:$A$67,0)))&amp;IF(COUNTIF($A$8:$A$67,($A86+5))&gt;1," +"&amp;(COUNTIF($A$8:$A$67,($A86+5))-1),""),IF(COUNTIFS(Einstellungen!$A$23:$A$34,"&lt;="&amp;($A86+5),Einstellungen!$B$23:$B$34,"&gt;="&amp;($A86+5))&gt;0,"Ferien",IF(COUNTIFS(Einstellungen!$A$38:$A$43,"&lt;="&amp;($A86+5),Einstellungen!$B$38:$B$43,"&gt;="&amp;($A86+5))&gt;0,"Sperre",IF(COUNTIF(Einstellungen!$A$47:$A$50,($A86+5))&gt;0,"Nachschr.","")))))</f>
        <v/>
      </c>
      <c r="I86" s="32">
        <f>IF(A86="","",COUNTIFS($I$8:$I$67,A86,$D$8:$D$67,"Klassenarbeit"))</f>
        <v/>
      </c>
      <c r="J86" s="32">
        <f>IF(A86="","",IF(A86&lt;=Einstellungen!$C$6,1,2))</f>
        <v/>
      </c>
    </row>
    <row r="87">
      <c r="A87" s="40">
        <f>IF(A86="","",IF(A86+7&gt;Einstellungen!$C$7,"",A86+7))</f>
        <v/>
      </c>
      <c r="B87" s="32">
        <f>IF(A87="","",WEEKNUM(A87,21))</f>
        <v/>
      </c>
      <c r="C87" s="44">
        <f>IF($A87="","",IF(COUNTIF($A$8:$A$67,($A87+0))&gt;0,IF(INDEX($C$8:$C$67,MATCH(($A87+0),$A$8:$A$67,0))="","?",INDEX($C$8:$C$67,MATCH(($A87+0),$A$8:$A$67,0)))&amp;IF(COUNTIF($A$8:$A$67,($A87+0))&gt;1," +"&amp;(COUNTIF($A$8:$A$67,($A87+0))-1),""),IF(COUNTIFS(Einstellungen!$A$23:$A$34,"&lt;="&amp;($A87+0),Einstellungen!$B$23:$B$34,"&gt;="&amp;($A87+0))&gt;0,"Ferien",IF(COUNTIFS(Einstellungen!$A$38:$A$43,"&lt;="&amp;($A87+0),Einstellungen!$B$38:$B$43,"&gt;="&amp;($A87+0))&gt;0,"Sperre",IF(COUNTIF(Einstellungen!$A$47:$A$50,($A87+0))&gt;0,"Nachschr.","")))))</f>
        <v/>
      </c>
      <c r="D87" s="44">
        <f>IF($A87="","",IF(COUNTIF($A$8:$A$67,($A87+1))&gt;0,IF(INDEX($C$8:$C$67,MATCH(($A87+1),$A$8:$A$67,0))="","?",INDEX($C$8:$C$67,MATCH(($A87+1),$A$8:$A$67,0)))&amp;IF(COUNTIF($A$8:$A$67,($A87+1))&gt;1," +"&amp;(COUNTIF($A$8:$A$67,($A87+1))-1),""),IF(COUNTIFS(Einstellungen!$A$23:$A$34,"&lt;="&amp;($A87+1),Einstellungen!$B$23:$B$34,"&gt;="&amp;($A87+1))&gt;0,"Ferien",IF(COUNTIFS(Einstellungen!$A$38:$A$43,"&lt;="&amp;($A87+1),Einstellungen!$B$38:$B$43,"&gt;="&amp;($A87+1))&gt;0,"Sperre",IF(COUNTIF(Einstellungen!$A$47:$A$50,($A87+1))&gt;0,"Nachschr.","")))))</f>
        <v/>
      </c>
      <c r="E87" s="44">
        <f>IF($A87="","",IF(COUNTIF($A$8:$A$67,($A87+2))&gt;0,IF(INDEX($C$8:$C$67,MATCH(($A87+2),$A$8:$A$67,0))="","?",INDEX($C$8:$C$67,MATCH(($A87+2),$A$8:$A$67,0)))&amp;IF(COUNTIF($A$8:$A$67,($A87+2))&gt;1," +"&amp;(COUNTIF($A$8:$A$67,($A87+2))-1),""),IF(COUNTIFS(Einstellungen!$A$23:$A$34,"&lt;="&amp;($A87+2),Einstellungen!$B$23:$B$34,"&gt;="&amp;($A87+2))&gt;0,"Ferien",IF(COUNTIFS(Einstellungen!$A$38:$A$43,"&lt;="&amp;($A87+2),Einstellungen!$B$38:$B$43,"&gt;="&amp;($A87+2))&gt;0,"Sperre",IF(COUNTIF(Einstellungen!$A$47:$A$50,($A87+2))&gt;0,"Nachschr.","")))))</f>
        <v/>
      </c>
      <c r="F87" s="44">
        <f>IF($A87="","",IF(COUNTIF($A$8:$A$67,($A87+3))&gt;0,IF(INDEX($C$8:$C$67,MATCH(($A87+3),$A$8:$A$67,0))="","?",INDEX($C$8:$C$67,MATCH(($A87+3),$A$8:$A$67,0)))&amp;IF(COUNTIF($A$8:$A$67,($A87+3))&gt;1," +"&amp;(COUNTIF($A$8:$A$67,($A87+3))-1),""),IF(COUNTIFS(Einstellungen!$A$23:$A$34,"&lt;="&amp;($A87+3),Einstellungen!$B$23:$B$34,"&gt;="&amp;($A87+3))&gt;0,"Ferien",IF(COUNTIFS(Einstellungen!$A$38:$A$43,"&lt;="&amp;($A87+3),Einstellungen!$B$38:$B$43,"&gt;="&amp;($A87+3))&gt;0,"Sperre",IF(COUNTIF(Einstellungen!$A$47:$A$50,($A87+3))&gt;0,"Nachschr.","")))))</f>
        <v/>
      </c>
      <c r="G87" s="44">
        <f>IF($A87="","",IF(COUNTIF($A$8:$A$67,($A87+4))&gt;0,IF(INDEX($C$8:$C$67,MATCH(($A87+4),$A$8:$A$67,0))="","?",INDEX($C$8:$C$67,MATCH(($A87+4),$A$8:$A$67,0)))&amp;IF(COUNTIF($A$8:$A$67,($A87+4))&gt;1," +"&amp;(COUNTIF($A$8:$A$67,($A87+4))-1),""),IF(COUNTIFS(Einstellungen!$A$23:$A$34,"&lt;="&amp;($A87+4),Einstellungen!$B$23:$B$34,"&gt;="&amp;($A87+4))&gt;0,"Ferien",IF(COUNTIFS(Einstellungen!$A$38:$A$43,"&lt;="&amp;($A87+4),Einstellungen!$B$38:$B$43,"&gt;="&amp;($A87+4))&gt;0,"Sperre",IF(COUNTIF(Einstellungen!$A$47:$A$50,($A87+4))&gt;0,"Nachschr.","")))))</f>
        <v/>
      </c>
      <c r="H87" s="44">
        <f>IF($A87="","",IF(COUNTIF($A$8:$A$67,($A87+5))&gt;0,IF(INDEX($C$8:$C$67,MATCH(($A87+5),$A$8:$A$67,0))="","?",INDEX($C$8:$C$67,MATCH(($A87+5),$A$8:$A$67,0)))&amp;IF(COUNTIF($A$8:$A$67,($A87+5))&gt;1," +"&amp;(COUNTIF($A$8:$A$67,($A87+5))-1),""),IF(COUNTIFS(Einstellungen!$A$23:$A$34,"&lt;="&amp;($A87+5),Einstellungen!$B$23:$B$34,"&gt;="&amp;($A87+5))&gt;0,"Ferien",IF(COUNTIFS(Einstellungen!$A$38:$A$43,"&lt;="&amp;($A87+5),Einstellungen!$B$38:$B$43,"&gt;="&amp;($A87+5))&gt;0,"Sperre",IF(COUNTIF(Einstellungen!$A$47:$A$50,($A87+5))&gt;0,"Nachschr.","")))))</f>
        <v/>
      </c>
      <c r="I87" s="32">
        <f>IF(A87="","",COUNTIFS($I$8:$I$67,A87,$D$8:$D$67,"Klassenarbeit"))</f>
        <v/>
      </c>
      <c r="J87" s="32">
        <f>IF(A87="","",IF(A87&lt;=Einstellungen!$C$6,1,2))</f>
        <v/>
      </c>
    </row>
    <row r="88">
      <c r="A88" s="40">
        <f>IF(A87="","",IF(A87+7&gt;Einstellungen!$C$7,"",A87+7))</f>
        <v/>
      </c>
      <c r="B88" s="32">
        <f>IF(A88="","",WEEKNUM(A88,21))</f>
        <v/>
      </c>
      <c r="C88" s="44">
        <f>IF($A88="","",IF(COUNTIF($A$8:$A$67,($A88+0))&gt;0,IF(INDEX($C$8:$C$67,MATCH(($A88+0),$A$8:$A$67,0))="","?",INDEX($C$8:$C$67,MATCH(($A88+0),$A$8:$A$67,0)))&amp;IF(COUNTIF($A$8:$A$67,($A88+0))&gt;1," +"&amp;(COUNTIF($A$8:$A$67,($A88+0))-1),""),IF(COUNTIFS(Einstellungen!$A$23:$A$34,"&lt;="&amp;($A88+0),Einstellungen!$B$23:$B$34,"&gt;="&amp;($A88+0))&gt;0,"Ferien",IF(COUNTIFS(Einstellungen!$A$38:$A$43,"&lt;="&amp;($A88+0),Einstellungen!$B$38:$B$43,"&gt;="&amp;($A88+0))&gt;0,"Sperre",IF(COUNTIF(Einstellungen!$A$47:$A$50,($A88+0))&gt;0,"Nachschr.","")))))</f>
        <v/>
      </c>
      <c r="D88" s="44">
        <f>IF($A88="","",IF(COUNTIF($A$8:$A$67,($A88+1))&gt;0,IF(INDEX($C$8:$C$67,MATCH(($A88+1),$A$8:$A$67,0))="","?",INDEX($C$8:$C$67,MATCH(($A88+1),$A$8:$A$67,0)))&amp;IF(COUNTIF($A$8:$A$67,($A88+1))&gt;1," +"&amp;(COUNTIF($A$8:$A$67,($A88+1))-1),""),IF(COUNTIFS(Einstellungen!$A$23:$A$34,"&lt;="&amp;($A88+1),Einstellungen!$B$23:$B$34,"&gt;="&amp;($A88+1))&gt;0,"Ferien",IF(COUNTIFS(Einstellungen!$A$38:$A$43,"&lt;="&amp;($A88+1),Einstellungen!$B$38:$B$43,"&gt;="&amp;($A88+1))&gt;0,"Sperre",IF(COUNTIF(Einstellungen!$A$47:$A$50,($A88+1))&gt;0,"Nachschr.","")))))</f>
        <v/>
      </c>
      <c r="E88" s="44">
        <f>IF($A88="","",IF(COUNTIF($A$8:$A$67,($A88+2))&gt;0,IF(INDEX($C$8:$C$67,MATCH(($A88+2),$A$8:$A$67,0))="","?",INDEX($C$8:$C$67,MATCH(($A88+2),$A$8:$A$67,0)))&amp;IF(COUNTIF($A$8:$A$67,($A88+2))&gt;1," +"&amp;(COUNTIF($A$8:$A$67,($A88+2))-1),""),IF(COUNTIFS(Einstellungen!$A$23:$A$34,"&lt;="&amp;($A88+2),Einstellungen!$B$23:$B$34,"&gt;="&amp;($A88+2))&gt;0,"Ferien",IF(COUNTIFS(Einstellungen!$A$38:$A$43,"&lt;="&amp;($A88+2),Einstellungen!$B$38:$B$43,"&gt;="&amp;($A88+2))&gt;0,"Sperre",IF(COUNTIF(Einstellungen!$A$47:$A$50,($A88+2))&gt;0,"Nachschr.","")))))</f>
        <v/>
      </c>
      <c r="F88" s="44">
        <f>IF($A88="","",IF(COUNTIF($A$8:$A$67,($A88+3))&gt;0,IF(INDEX($C$8:$C$67,MATCH(($A88+3),$A$8:$A$67,0))="","?",INDEX($C$8:$C$67,MATCH(($A88+3),$A$8:$A$67,0)))&amp;IF(COUNTIF($A$8:$A$67,($A88+3))&gt;1," +"&amp;(COUNTIF($A$8:$A$67,($A88+3))-1),""),IF(COUNTIFS(Einstellungen!$A$23:$A$34,"&lt;="&amp;($A88+3),Einstellungen!$B$23:$B$34,"&gt;="&amp;($A88+3))&gt;0,"Ferien",IF(COUNTIFS(Einstellungen!$A$38:$A$43,"&lt;="&amp;($A88+3),Einstellungen!$B$38:$B$43,"&gt;="&amp;($A88+3))&gt;0,"Sperre",IF(COUNTIF(Einstellungen!$A$47:$A$50,($A88+3))&gt;0,"Nachschr.","")))))</f>
        <v/>
      </c>
      <c r="G88" s="44">
        <f>IF($A88="","",IF(COUNTIF($A$8:$A$67,($A88+4))&gt;0,IF(INDEX($C$8:$C$67,MATCH(($A88+4),$A$8:$A$67,0))="","?",INDEX($C$8:$C$67,MATCH(($A88+4),$A$8:$A$67,0)))&amp;IF(COUNTIF($A$8:$A$67,($A88+4))&gt;1," +"&amp;(COUNTIF($A$8:$A$67,($A88+4))-1),""),IF(COUNTIFS(Einstellungen!$A$23:$A$34,"&lt;="&amp;($A88+4),Einstellungen!$B$23:$B$34,"&gt;="&amp;($A88+4))&gt;0,"Ferien",IF(COUNTIFS(Einstellungen!$A$38:$A$43,"&lt;="&amp;($A88+4),Einstellungen!$B$38:$B$43,"&gt;="&amp;($A88+4))&gt;0,"Sperre",IF(COUNTIF(Einstellungen!$A$47:$A$50,($A88+4))&gt;0,"Nachschr.","")))))</f>
        <v/>
      </c>
      <c r="H88" s="44">
        <f>IF($A88="","",IF(COUNTIF($A$8:$A$67,($A88+5))&gt;0,IF(INDEX($C$8:$C$67,MATCH(($A88+5),$A$8:$A$67,0))="","?",INDEX($C$8:$C$67,MATCH(($A88+5),$A$8:$A$67,0)))&amp;IF(COUNTIF($A$8:$A$67,($A88+5))&gt;1," +"&amp;(COUNTIF($A$8:$A$67,($A88+5))-1),""),IF(COUNTIFS(Einstellungen!$A$23:$A$34,"&lt;="&amp;($A88+5),Einstellungen!$B$23:$B$34,"&gt;="&amp;($A88+5))&gt;0,"Ferien",IF(COUNTIFS(Einstellungen!$A$38:$A$43,"&lt;="&amp;($A88+5),Einstellungen!$B$38:$B$43,"&gt;="&amp;($A88+5))&gt;0,"Sperre",IF(COUNTIF(Einstellungen!$A$47:$A$50,($A88+5))&gt;0,"Nachschr.","")))))</f>
        <v/>
      </c>
      <c r="I88" s="32">
        <f>IF(A88="","",COUNTIFS($I$8:$I$67,A88,$D$8:$D$67,"Klassenarbeit"))</f>
        <v/>
      </c>
      <c r="J88" s="32">
        <f>IF(A88="","",IF(A88&lt;=Einstellungen!$C$6,1,2))</f>
        <v/>
      </c>
    </row>
    <row r="89">
      <c r="A89" s="40">
        <f>IF(A88="","",IF(A88+7&gt;Einstellungen!$C$7,"",A88+7))</f>
        <v/>
      </c>
      <c r="B89" s="32">
        <f>IF(A89="","",WEEKNUM(A89,21))</f>
        <v/>
      </c>
      <c r="C89" s="44">
        <f>IF($A89="","",IF(COUNTIF($A$8:$A$67,($A89+0))&gt;0,IF(INDEX($C$8:$C$67,MATCH(($A89+0),$A$8:$A$67,0))="","?",INDEX($C$8:$C$67,MATCH(($A89+0),$A$8:$A$67,0)))&amp;IF(COUNTIF($A$8:$A$67,($A89+0))&gt;1," +"&amp;(COUNTIF($A$8:$A$67,($A89+0))-1),""),IF(COUNTIFS(Einstellungen!$A$23:$A$34,"&lt;="&amp;($A89+0),Einstellungen!$B$23:$B$34,"&gt;="&amp;($A89+0))&gt;0,"Ferien",IF(COUNTIFS(Einstellungen!$A$38:$A$43,"&lt;="&amp;($A89+0),Einstellungen!$B$38:$B$43,"&gt;="&amp;($A89+0))&gt;0,"Sperre",IF(COUNTIF(Einstellungen!$A$47:$A$50,($A89+0))&gt;0,"Nachschr.","")))))</f>
        <v/>
      </c>
      <c r="D89" s="44">
        <f>IF($A89="","",IF(COUNTIF($A$8:$A$67,($A89+1))&gt;0,IF(INDEX($C$8:$C$67,MATCH(($A89+1),$A$8:$A$67,0))="","?",INDEX($C$8:$C$67,MATCH(($A89+1),$A$8:$A$67,0)))&amp;IF(COUNTIF($A$8:$A$67,($A89+1))&gt;1," +"&amp;(COUNTIF($A$8:$A$67,($A89+1))-1),""),IF(COUNTIFS(Einstellungen!$A$23:$A$34,"&lt;="&amp;($A89+1),Einstellungen!$B$23:$B$34,"&gt;="&amp;($A89+1))&gt;0,"Ferien",IF(COUNTIFS(Einstellungen!$A$38:$A$43,"&lt;="&amp;($A89+1),Einstellungen!$B$38:$B$43,"&gt;="&amp;($A89+1))&gt;0,"Sperre",IF(COUNTIF(Einstellungen!$A$47:$A$50,($A89+1))&gt;0,"Nachschr.","")))))</f>
        <v/>
      </c>
      <c r="E89" s="44">
        <f>IF($A89="","",IF(COUNTIF($A$8:$A$67,($A89+2))&gt;0,IF(INDEX($C$8:$C$67,MATCH(($A89+2),$A$8:$A$67,0))="","?",INDEX($C$8:$C$67,MATCH(($A89+2),$A$8:$A$67,0)))&amp;IF(COUNTIF($A$8:$A$67,($A89+2))&gt;1," +"&amp;(COUNTIF($A$8:$A$67,($A89+2))-1),""),IF(COUNTIFS(Einstellungen!$A$23:$A$34,"&lt;="&amp;($A89+2),Einstellungen!$B$23:$B$34,"&gt;="&amp;($A89+2))&gt;0,"Ferien",IF(COUNTIFS(Einstellungen!$A$38:$A$43,"&lt;="&amp;($A89+2),Einstellungen!$B$38:$B$43,"&gt;="&amp;($A89+2))&gt;0,"Sperre",IF(COUNTIF(Einstellungen!$A$47:$A$50,($A89+2))&gt;0,"Nachschr.","")))))</f>
        <v/>
      </c>
      <c r="F89" s="44">
        <f>IF($A89="","",IF(COUNTIF($A$8:$A$67,($A89+3))&gt;0,IF(INDEX($C$8:$C$67,MATCH(($A89+3),$A$8:$A$67,0))="","?",INDEX($C$8:$C$67,MATCH(($A89+3),$A$8:$A$67,0)))&amp;IF(COUNTIF($A$8:$A$67,($A89+3))&gt;1," +"&amp;(COUNTIF($A$8:$A$67,($A89+3))-1),""),IF(COUNTIFS(Einstellungen!$A$23:$A$34,"&lt;="&amp;($A89+3),Einstellungen!$B$23:$B$34,"&gt;="&amp;($A89+3))&gt;0,"Ferien",IF(COUNTIFS(Einstellungen!$A$38:$A$43,"&lt;="&amp;($A89+3),Einstellungen!$B$38:$B$43,"&gt;="&amp;($A89+3))&gt;0,"Sperre",IF(COUNTIF(Einstellungen!$A$47:$A$50,($A89+3))&gt;0,"Nachschr.","")))))</f>
        <v/>
      </c>
      <c r="G89" s="44">
        <f>IF($A89="","",IF(COUNTIF($A$8:$A$67,($A89+4))&gt;0,IF(INDEX($C$8:$C$67,MATCH(($A89+4),$A$8:$A$67,0))="","?",INDEX($C$8:$C$67,MATCH(($A89+4),$A$8:$A$67,0)))&amp;IF(COUNTIF($A$8:$A$67,($A89+4))&gt;1," +"&amp;(COUNTIF($A$8:$A$67,($A89+4))-1),""),IF(COUNTIFS(Einstellungen!$A$23:$A$34,"&lt;="&amp;($A89+4),Einstellungen!$B$23:$B$34,"&gt;="&amp;($A89+4))&gt;0,"Ferien",IF(COUNTIFS(Einstellungen!$A$38:$A$43,"&lt;="&amp;($A89+4),Einstellungen!$B$38:$B$43,"&gt;="&amp;($A89+4))&gt;0,"Sperre",IF(COUNTIF(Einstellungen!$A$47:$A$50,($A89+4))&gt;0,"Nachschr.","")))))</f>
        <v/>
      </c>
      <c r="H89" s="44">
        <f>IF($A89="","",IF(COUNTIF($A$8:$A$67,($A89+5))&gt;0,IF(INDEX($C$8:$C$67,MATCH(($A89+5),$A$8:$A$67,0))="","?",INDEX($C$8:$C$67,MATCH(($A89+5),$A$8:$A$67,0)))&amp;IF(COUNTIF($A$8:$A$67,($A89+5))&gt;1," +"&amp;(COUNTIF($A$8:$A$67,($A89+5))-1),""),IF(COUNTIFS(Einstellungen!$A$23:$A$34,"&lt;="&amp;($A89+5),Einstellungen!$B$23:$B$34,"&gt;="&amp;($A89+5))&gt;0,"Ferien",IF(COUNTIFS(Einstellungen!$A$38:$A$43,"&lt;="&amp;($A89+5),Einstellungen!$B$38:$B$43,"&gt;="&amp;($A89+5))&gt;0,"Sperre",IF(COUNTIF(Einstellungen!$A$47:$A$50,($A89+5))&gt;0,"Nachschr.","")))))</f>
        <v/>
      </c>
      <c r="I89" s="32">
        <f>IF(A89="","",COUNTIFS($I$8:$I$67,A89,$D$8:$D$67,"Klassenarbeit"))</f>
        <v/>
      </c>
      <c r="J89" s="32">
        <f>IF(A89="","",IF(A89&lt;=Einstellungen!$C$6,1,2))</f>
        <v/>
      </c>
    </row>
    <row r="90">
      <c r="A90" s="40">
        <f>IF(A89="","",IF(A89+7&gt;Einstellungen!$C$7,"",A89+7))</f>
        <v/>
      </c>
      <c r="B90" s="32">
        <f>IF(A90="","",WEEKNUM(A90,21))</f>
        <v/>
      </c>
      <c r="C90" s="44">
        <f>IF($A90="","",IF(COUNTIF($A$8:$A$67,($A90+0))&gt;0,IF(INDEX($C$8:$C$67,MATCH(($A90+0),$A$8:$A$67,0))="","?",INDEX($C$8:$C$67,MATCH(($A90+0),$A$8:$A$67,0)))&amp;IF(COUNTIF($A$8:$A$67,($A90+0))&gt;1," +"&amp;(COUNTIF($A$8:$A$67,($A90+0))-1),""),IF(COUNTIFS(Einstellungen!$A$23:$A$34,"&lt;="&amp;($A90+0),Einstellungen!$B$23:$B$34,"&gt;="&amp;($A90+0))&gt;0,"Ferien",IF(COUNTIFS(Einstellungen!$A$38:$A$43,"&lt;="&amp;($A90+0),Einstellungen!$B$38:$B$43,"&gt;="&amp;($A90+0))&gt;0,"Sperre",IF(COUNTIF(Einstellungen!$A$47:$A$50,($A90+0))&gt;0,"Nachschr.","")))))</f>
        <v/>
      </c>
      <c r="D90" s="44">
        <f>IF($A90="","",IF(COUNTIF($A$8:$A$67,($A90+1))&gt;0,IF(INDEX($C$8:$C$67,MATCH(($A90+1),$A$8:$A$67,0))="","?",INDEX($C$8:$C$67,MATCH(($A90+1),$A$8:$A$67,0)))&amp;IF(COUNTIF($A$8:$A$67,($A90+1))&gt;1," +"&amp;(COUNTIF($A$8:$A$67,($A90+1))-1),""),IF(COUNTIFS(Einstellungen!$A$23:$A$34,"&lt;="&amp;($A90+1),Einstellungen!$B$23:$B$34,"&gt;="&amp;($A90+1))&gt;0,"Ferien",IF(COUNTIFS(Einstellungen!$A$38:$A$43,"&lt;="&amp;($A90+1),Einstellungen!$B$38:$B$43,"&gt;="&amp;($A90+1))&gt;0,"Sperre",IF(COUNTIF(Einstellungen!$A$47:$A$50,($A90+1))&gt;0,"Nachschr.","")))))</f>
        <v/>
      </c>
      <c r="E90" s="44">
        <f>IF($A90="","",IF(COUNTIF($A$8:$A$67,($A90+2))&gt;0,IF(INDEX($C$8:$C$67,MATCH(($A90+2),$A$8:$A$67,0))="","?",INDEX($C$8:$C$67,MATCH(($A90+2),$A$8:$A$67,0)))&amp;IF(COUNTIF($A$8:$A$67,($A90+2))&gt;1," +"&amp;(COUNTIF($A$8:$A$67,($A90+2))-1),""),IF(COUNTIFS(Einstellungen!$A$23:$A$34,"&lt;="&amp;($A90+2),Einstellungen!$B$23:$B$34,"&gt;="&amp;($A90+2))&gt;0,"Ferien",IF(COUNTIFS(Einstellungen!$A$38:$A$43,"&lt;="&amp;($A90+2),Einstellungen!$B$38:$B$43,"&gt;="&amp;($A90+2))&gt;0,"Sperre",IF(COUNTIF(Einstellungen!$A$47:$A$50,($A90+2))&gt;0,"Nachschr.","")))))</f>
        <v/>
      </c>
      <c r="F90" s="44">
        <f>IF($A90="","",IF(COUNTIF($A$8:$A$67,($A90+3))&gt;0,IF(INDEX($C$8:$C$67,MATCH(($A90+3),$A$8:$A$67,0))="","?",INDEX($C$8:$C$67,MATCH(($A90+3),$A$8:$A$67,0)))&amp;IF(COUNTIF($A$8:$A$67,($A90+3))&gt;1," +"&amp;(COUNTIF($A$8:$A$67,($A90+3))-1),""),IF(COUNTIFS(Einstellungen!$A$23:$A$34,"&lt;="&amp;($A90+3),Einstellungen!$B$23:$B$34,"&gt;="&amp;($A90+3))&gt;0,"Ferien",IF(COUNTIFS(Einstellungen!$A$38:$A$43,"&lt;="&amp;($A90+3),Einstellungen!$B$38:$B$43,"&gt;="&amp;($A90+3))&gt;0,"Sperre",IF(COUNTIF(Einstellungen!$A$47:$A$50,($A90+3))&gt;0,"Nachschr.","")))))</f>
        <v/>
      </c>
      <c r="G90" s="44">
        <f>IF($A90="","",IF(COUNTIF($A$8:$A$67,($A90+4))&gt;0,IF(INDEX($C$8:$C$67,MATCH(($A90+4),$A$8:$A$67,0))="","?",INDEX($C$8:$C$67,MATCH(($A90+4),$A$8:$A$67,0)))&amp;IF(COUNTIF($A$8:$A$67,($A90+4))&gt;1," +"&amp;(COUNTIF($A$8:$A$67,($A90+4))-1),""),IF(COUNTIFS(Einstellungen!$A$23:$A$34,"&lt;="&amp;($A90+4),Einstellungen!$B$23:$B$34,"&gt;="&amp;($A90+4))&gt;0,"Ferien",IF(COUNTIFS(Einstellungen!$A$38:$A$43,"&lt;="&amp;($A90+4),Einstellungen!$B$38:$B$43,"&gt;="&amp;($A90+4))&gt;0,"Sperre",IF(COUNTIF(Einstellungen!$A$47:$A$50,($A90+4))&gt;0,"Nachschr.","")))))</f>
        <v/>
      </c>
      <c r="H90" s="44">
        <f>IF($A90="","",IF(COUNTIF($A$8:$A$67,($A90+5))&gt;0,IF(INDEX($C$8:$C$67,MATCH(($A90+5),$A$8:$A$67,0))="","?",INDEX($C$8:$C$67,MATCH(($A90+5),$A$8:$A$67,0)))&amp;IF(COUNTIF($A$8:$A$67,($A90+5))&gt;1," +"&amp;(COUNTIF($A$8:$A$67,($A90+5))-1),""),IF(COUNTIFS(Einstellungen!$A$23:$A$34,"&lt;="&amp;($A90+5),Einstellungen!$B$23:$B$34,"&gt;="&amp;($A90+5))&gt;0,"Ferien",IF(COUNTIFS(Einstellungen!$A$38:$A$43,"&lt;="&amp;($A90+5),Einstellungen!$B$38:$B$43,"&gt;="&amp;($A90+5))&gt;0,"Sperre",IF(COUNTIF(Einstellungen!$A$47:$A$50,($A90+5))&gt;0,"Nachschr.","")))))</f>
        <v/>
      </c>
      <c r="I90" s="32">
        <f>IF(A90="","",COUNTIFS($I$8:$I$67,A90,$D$8:$D$67,"Klassenarbeit"))</f>
        <v/>
      </c>
      <c r="J90" s="32">
        <f>IF(A90="","",IF(A90&lt;=Einstellungen!$C$6,1,2))</f>
        <v/>
      </c>
    </row>
    <row r="91">
      <c r="A91" s="40">
        <f>IF(A90="","",IF(A90+7&gt;Einstellungen!$C$7,"",A90+7))</f>
        <v/>
      </c>
      <c r="B91" s="32">
        <f>IF(A91="","",WEEKNUM(A91,21))</f>
        <v/>
      </c>
      <c r="C91" s="44">
        <f>IF($A91="","",IF(COUNTIF($A$8:$A$67,($A91+0))&gt;0,IF(INDEX($C$8:$C$67,MATCH(($A91+0),$A$8:$A$67,0))="","?",INDEX($C$8:$C$67,MATCH(($A91+0),$A$8:$A$67,0)))&amp;IF(COUNTIF($A$8:$A$67,($A91+0))&gt;1," +"&amp;(COUNTIF($A$8:$A$67,($A91+0))-1),""),IF(COUNTIFS(Einstellungen!$A$23:$A$34,"&lt;="&amp;($A91+0),Einstellungen!$B$23:$B$34,"&gt;="&amp;($A91+0))&gt;0,"Ferien",IF(COUNTIFS(Einstellungen!$A$38:$A$43,"&lt;="&amp;($A91+0),Einstellungen!$B$38:$B$43,"&gt;="&amp;($A91+0))&gt;0,"Sperre",IF(COUNTIF(Einstellungen!$A$47:$A$50,($A91+0))&gt;0,"Nachschr.","")))))</f>
        <v/>
      </c>
      <c r="D91" s="44">
        <f>IF($A91="","",IF(COUNTIF($A$8:$A$67,($A91+1))&gt;0,IF(INDEX($C$8:$C$67,MATCH(($A91+1),$A$8:$A$67,0))="","?",INDEX($C$8:$C$67,MATCH(($A91+1),$A$8:$A$67,0)))&amp;IF(COUNTIF($A$8:$A$67,($A91+1))&gt;1," +"&amp;(COUNTIF($A$8:$A$67,($A91+1))-1),""),IF(COUNTIFS(Einstellungen!$A$23:$A$34,"&lt;="&amp;($A91+1),Einstellungen!$B$23:$B$34,"&gt;="&amp;($A91+1))&gt;0,"Ferien",IF(COUNTIFS(Einstellungen!$A$38:$A$43,"&lt;="&amp;($A91+1),Einstellungen!$B$38:$B$43,"&gt;="&amp;($A91+1))&gt;0,"Sperre",IF(COUNTIF(Einstellungen!$A$47:$A$50,($A91+1))&gt;0,"Nachschr.","")))))</f>
        <v/>
      </c>
      <c r="E91" s="44">
        <f>IF($A91="","",IF(COUNTIF($A$8:$A$67,($A91+2))&gt;0,IF(INDEX($C$8:$C$67,MATCH(($A91+2),$A$8:$A$67,0))="","?",INDEX($C$8:$C$67,MATCH(($A91+2),$A$8:$A$67,0)))&amp;IF(COUNTIF($A$8:$A$67,($A91+2))&gt;1," +"&amp;(COUNTIF($A$8:$A$67,($A91+2))-1),""),IF(COUNTIFS(Einstellungen!$A$23:$A$34,"&lt;="&amp;($A91+2),Einstellungen!$B$23:$B$34,"&gt;="&amp;($A91+2))&gt;0,"Ferien",IF(COUNTIFS(Einstellungen!$A$38:$A$43,"&lt;="&amp;($A91+2),Einstellungen!$B$38:$B$43,"&gt;="&amp;($A91+2))&gt;0,"Sperre",IF(COUNTIF(Einstellungen!$A$47:$A$50,($A91+2))&gt;0,"Nachschr.","")))))</f>
        <v/>
      </c>
      <c r="F91" s="44">
        <f>IF($A91="","",IF(COUNTIF($A$8:$A$67,($A91+3))&gt;0,IF(INDEX($C$8:$C$67,MATCH(($A91+3),$A$8:$A$67,0))="","?",INDEX($C$8:$C$67,MATCH(($A91+3),$A$8:$A$67,0)))&amp;IF(COUNTIF($A$8:$A$67,($A91+3))&gt;1," +"&amp;(COUNTIF($A$8:$A$67,($A91+3))-1),""),IF(COUNTIFS(Einstellungen!$A$23:$A$34,"&lt;="&amp;($A91+3),Einstellungen!$B$23:$B$34,"&gt;="&amp;($A91+3))&gt;0,"Ferien",IF(COUNTIFS(Einstellungen!$A$38:$A$43,"&lt;="&amp;($A91+3),Einstellungen!$B$38:$B$43,"&gt;="&amp;($A91+3))&gt;0,"Sperre",IF(COUNTIF(Einstellungen!$A$47:$A$50,($A91+3))&gt;0,"Nachschr.","")))))</f>
        <v/>
      </c>
      <c r="G91" s="44">
        <f>IF($A91="","",IF(COUNTIF($A$8:$A$67,($A91+4))&gt;0,IF(INDEX($C$8:$C$67,MATCH(($A91+4),$A$8:$A$67,0))="","?",INDEX($C$8:$C$67,MATCH(($A91+4),$A$8:$A$67,0)))&amp;IF(COUNTIF($A$8:$A$67,($A91+4))&gt;1," +"&amp;(COUNTIF($A$8:$A$67,($A91+4))-1),""),IF(COUNTIFS(Einstellungen!$A$23:$A$34,"&lt;="&amp;($A91+4),Einstellungen!$B$23:$B$34,"&gt;="&amp;($A91+4))&gt;0,"Ferien",IF(COUNTIFS(Einstellungen!$A$38:$A$43,"&lt;="&amp;($A91+4),Einstellungen!$B$38:$B$43,"&gt;="&amp;($A91+4))&gt;0,"Sperre",IF(COUNTIF(Einstellungen!$A$47:$A$50,($A91+4))&gt;0,"Nachschr.","")))))</f>
        <v/>
      </c>
      <c r="H91" s="44">
        <f>IF($A91="","",IF(COUNTIF($A$8:$A$67,($A91+5))&gt;0,IF(INDEX($C$8:$C$67,MATCH(($A91+5),$A$8:$A$67,0))="","?",INDEX($C$8:$C$67,MATCH(($A91+5),$A$8:$A$67,0)))&amp;IF(COUNTIF($A$8:$A$67,($A91+5))&gt;1," +"&amp;(COUNTIF($A$8:$A$67,($A91+5))-1),""),IF(COUNTIFS(Einstellungen!$A$23:$A$34,"&lt;="&amp;($A91+5),Einstellungen!$B$23:$B$34,"&gt;="&amp;($A91+5))&gt;0,"Ferien",IF(COUNTIFS(Einstellungen!$A$38:$A$43,"&lt;="&amp;($A91+5),Einstellungen!$B$38:$B$43,"&gt;="&amp;($A91+5))&gt;0,"Sperre",IF(COUNTIF(Einstellungen!$A$47:$A$50,($A91+5))&gt;0,"Nachschr.","")))))</f>
        <v/>
      </c>
      <c r="I91" s="32">
        <f>IF(A91="","",COUNTIFS($I$8:$I$67,A91,$D$8:$D$67,"Klassenarbeit"))</f>
        <v/>
      </c>
      <c r="J91" s="32">
        <f>IF(A91="","",IF(A91&lt;=Einstellungen!$C$6,1,2))</f>
        <v/>
      </c>
    </row>
    <row r="92">
      <c r="A92" s="40">
        <f>IF(A91="","",IF(A91+7&gt;Einstellungen!$C$7,"",A91+7))</f>
        <v/>
      </c>
      <c r="B92" s="32">
        <f>IF(A92="","",WEEKNUM(A92,21))</f>
        <v/>
      </c>
      <c r="C92" s="44">
        <f>IF($A92="","",IF(COUNTIF($A$8:$A$67,($A92+0))&gt;0,IF(INDEX($C$8:$C$67,MATCH(($A92+0),$A$8:$A$67,0))="","?",INDEX($C$8:$C$67,MATCH(($A92+0),$A$8:$A$67,0)))&amp;IF(COUNTIF($A$8:$A$67,($A92+0))&gt;1," +"&amp;(COUNTIF($A$8:$A$67,($A92+0))-1),""),IF(COUNTIFS(Einstellungen!$A$23:$A$34,"&lt;="&amp;($A92+0),Einstellungen!$B$23:$B$34,"&gt;="&amp;($A92+0))&gt;0,"Ferien",IF(COUNTIFS(Einstellungen!$A$38:$A$43,"&lt;="&amp;($A92+0),Einstellungen!$B$38:$B$43,"&gt;="&amp;($A92+0))&gt;0,"Sperre",IF(COUNTIF(Einstellungen!$A$47:$A$50,($A92+0))&gt;0,"Nachschr.","")))))</f>
        <v/>
      </c>
      <c r="D92" s="44">
        <f>IF($A92="","",IF(COUNTIF($A$8:$A$67,($A92+1))&gt;0,IF(INDEX($C$8:$C$67,MATCH(($A92+1),$A$8:$A$67,0))="","?",INDEX($C$8:$C$67,MATCH(($A92+1),$A$8:$A$67,0)))&amp;IF(COUNTIF($A$8:$A$67,($A92+1))&gt;1," +"&amp;(COUNTIF($A$8:$A$67,($A92+1))-1),""),IF(COUNTIFS(Einstellungen!$A$23:$A$34,"&lt;="&amp;($A92+1),Einstellungen!$B$23:$B$34,"&gt;="&amp;($A92+1))&gt;0,"Ferien",IF(COUNTIFS(Einstellungen!$A$38:$A$43,"&lt;="&amp;($A92+1),Einstellungen!$B$38:$B$43,"&gt;="&amp;($A92+1))&gt;0,"Sperre",IF(COUNTIF(Einstellungen!$A$47:$A$50,($A92+1))&gt;0,"Nachschr.","")))))</f>
        <v/>
      </c>
      <c r="E92" s="44">
        <f>IF($A92="","",IF(COUNTIF($A$8:$A$67,($A92+2))&gt;0,IF(INDEX($C$8:$C$67,MATCH(($A92+2),$A$8:$A$67,0))="","?",INDEX($C$8:$C$67,MATCH(($A92+2),$A$8:$A$67,0)))&amp;IF(COUNTIF($A$8:$A$67,($A92+2))&gt;1," +"&amp;(COUNTIF($A$8:$A$67,($A92+2))-1),""),IF(COUNTIFS(Einstellungen!$A$23:$A$34,"&lt;="&amp;($A92+2),Einstellungen!$B$23:$B$34,"&gt;="&amp;($A92+2))&gt;0,"Ferien",IF(COUNTIFS(Einstellungen!$A$38:$A$43,"&lt;="&amp;($A92+2),Einstellungen!$B$38:$B$43,"&gt;="&amp;($A92+2))&gt;0,"Sperre",IF(COUNTIF(Einstellungen!$A$47:$A$50,($A92+2))&gt;0,"Nachschr.","")))))</f>
        <v/>
      </c>
      <c r="F92" s="44">
        <f>IF($A92="","",IF(COUNTIF($A$8:$A$67,($A92+3))&gt;0,IF(INDEX($C$8:$C$67,MATCH(($A92+3),$A$8:$A$67,0))="","?",INDEX($C$8:$C$67,MATCH(($A92+3),$A$8:$A$67,0)))&amp;IF(COUNTIF($A$8:$A$67,($A92+3))&gt;1," +"&amp;(COUNTIF($A$8:$A$67,($A92+3))-1),""),IF(COUNTIFS(Einstellungen!$A$23:$A$34,"&lt;="&amp;($A92+3),Einstellungen!$B$23:$B$34,"&gt;="&amp;($A92+3))&gt;0,"Ferien",IF(COUNTIFS(Einstellungen!$A$38:$A$43,"&lt;="&amp;($A92+3),Einstellungen!$B$38:$B$43,"&gt;="&amp;($A92+3))&gt;0,"Sperre",IF(COUNTIF(Einstellungen!$A$47:$A$50,($A92+3))&gt;0,"Nachschr.","")))))</f>
        <v/>
      </c>
      <c r="G92" s="44">
        <f>IF($A92="","",IF(COUNTIF($A$8:$A$67,($A92+4))&gt;0,IF(INDEX($C$8:$C$67,MATCH(($A92+4),$A$8:$A$67,0))="","?",INDEX($C$8:$C$67,MATCH(($A92+4),$A$8:$A$67,0)))&amp;IF(COUNTIF($A$8:$A$67,($A92+4))&gt;1," +"&amp;(COUNTIF($A$8:$A$67,($A92+4))-1),""),IF(COUNTIFS(Einstellungen!$A$23:$A$34,"&lt;="&amp;($A92+4),Einstellungen!$B$23:$B$34,"&gt;="&amp;($A92+4))&gt;0,"Ferien",IF(COUNTIFS(Einstellungen!$A$38:$A$43,"&lt;="&amp;($A92+4),Einstellungen!$B$38:$B$43,"&gt;="&amp;($A92+4))&gt;0,"Sperre",IF(COUNTIF(Einstellungen!$A$47:$A$50,($A92+4))&gt;0,"Nachschr.","")))))</f>
        <v/>
      </c>
      <c r="H92" s="44">
        <f>IF($A92="","",IF(COUNTIF($A$8:$A$67,($A92+5))&gt;0,IF(INDEX($C$8:$C$67,MATCH(($A92+5),$A$8:$A$67,0))="","?",INDEX($C$8:$C$67,MATCH(($A92+5),$A$8:$A$67,0)))&amp;IF(COUNTIF($A$8:$A$67,($A92+5))&gt;1," +"&amp;(COUNTIF($A$8:$A$67,($A92+5))-1),""),IF(COUNTIFS(Einstellungen!$A$23:$A$34,"&lt;="&amp;($A92+5),Einstellungen!$B$23:$B$34,"&gt;="&amp;($A92+5))&gt;0,"Ferien",IF(COUNTIFS(Einstellungen!$A$38:$A$43,"&lt;="&amp;($A92+5),Einstellungen!$B$38:$B$43,"&gt;="&amp;($A92+5))&gt;0,"Sperre",IF(COUNTIF(Einstellungen!$A$47:$A$50,($A92+5))&gt;0,"Nachschr.","")))))</f>
        <v/>
      </c>
      <c r="I92" s="32">
        <f>IF(A92="","",COUNTIFS($I$8:$I$67,A92,$D$8:$D$67,"Klassenarbeit"))</f>
        <v/>
      </c>
      <c r="J92" s="32">
        <f>IF(A92="","",IF(A92&lt;=Einstellungen!$C$6,1,2))</f>
        <v/>
      </c>
    </row>
    <row r="93">
      <c r="A93" s="40">
        <f>IF(A92="","",IF(A92+7&gt;Einstellungen!$C$7,"",A92+7))</f>
        <v/>
      </c>
      <c r="B93" s="32">
        <f>IF(A93="","",WEEKNUM(A93,21))</f>
        <v/>
      </c>
      <c r="C93" s="44">
        <f>IF($A93="","",IF(COUNTIF($A$8:$A$67,($A93+0))&gt;0,IF(INDEX($C$8:$C$67,MATCH(($A93+0),$A$8:$A$67,0))="","?",INDEX($C$8:$C$67,MATCH(($A93+0),$A$8:$A$67,0)))&amp;IF(COUNTIF($A$8:$A$67,($A93+0))&gt;1," +"&amp;(COUNTIF($A$8:$A$67,($A93+0))-1),""),IF(COUNTIFS(Einstellungen!$A$23:$A$34,"&lt;="&amp;($A93+0),Einstellungen!$B$23:$B$34,"&gt;="&amp;($A93+0))&gt;0,"Ferien",IF(COUNTIFS(Einstellungen!$A$38:$A$43,"&lt;="&amp;($A93+0),Einstellungen!$B$38:$B$43,"&gt;="&amp;($A93+0))&gt;0,"Sperre",IF(COUNTIF(Einstellungen!$A$47:$A$50,($A93+0))&gt;0,"Nachschr.","")))))</f>
        <v/>
      </c>
      <c r="D93" s="44">
        <f>IF($A93="","",IF(COUNTIF($A$8:$A$67,($A93+1))&gt;0,IF(INDEX($C$8:$C$67,MATCH(($A93+1),$A$8:$A$67,0))="","?",INDEX($C$8:$C$67,MATCH(($A93+1),$A$8:$A$67,0)))&amp;IF(COUNTIF($A$8:$A$67,($A93+1))&gt;1," +"&amp;(COUNTIF($A$8:$A$67,($A93+1))-1),""),IF(COUNTIFS(Einstellungen!$A$23:$A$34,"&lt;="&amp;($A93+1),Einstellungen!$B$23:$B$34,"&gt;="&amp;($A93+1))&gt;0,"Ferien",IF(COUNTIFS(Einstellungen!$A$38:$A$43,"&lt;="&amp;($A93+1),Einstellungen!$B$38:$B$43,"&gt;="&amp;($A93+1))&gt;0,"Sperre",IF(COUNTIF(Einstellungen!$A$47:$A$50,($A93+1))&gt;0,"Nachschr.","")))))</f>
        <v/>
      </c>
      <c r="E93" s="44">
        <f>IF($A93="","",IF(COUNTIF($A$8:$A$67,($A93+2))&gt;0,IF(INDEX($C$8:$C$67,MATCH(($A93+2),$A$8:$A$67,0))="","?",INDEX($C$8:$C$67,MATCH(($A93+2),$A$8:$A$67,0)))&amp;IF(COUNTIF($A$8:$A$67,($A93+2))&gt;1," +"&amp;(COUNTIF($A$8:$A$67,($A93+2))-1),""),IF(COUNTIFS(Einstellungen!$A$23:$A$34,"&lt;="&amp;($A93+2),Einstellungen!$B$23:$B$34,"&gt;="&amp;($A93+2))&gt;0,"Ferien",IF(COUNTIFS(Einstellungen!$A$38:$A$43,"&lt;="&amp;($A93+2),Einstellungen!$B$38:$B$43,"&gt;="&amp;($A93+2))&gt;0,"Sperre",IF(COUNTIF(Einstellungen!$A$47:$A$50,($A93+2))&gt;0,"Nachschr.","")))))</f>
        <v/>
      </c>
      <c r="F93" s="44">
        <f>IF($A93="","",IF(COUNTIF($A$8:$A$67,($A93+3))&gt;0,IF(INDEX($C$8:$C$67,MATCH(($A93+3),$A$8:$A$67,0))="","?",INDEX($C$8:$C$67,MATCH(($A93+3),$A$8:$A$67,0)))&amp;IF(COUNTIF($A$8:$A$67,($A93+3))&gt;1," +"&amp;(COUNTIF($A$8:$A$67,($A93+3))-1),""),IF(COUNTIFS(Einstellungen!$A$23:$A$34,"&lt;="&amp;($A93+3),Einstellungen!$B$23:$B$34,"&gt;="&amp;($A93+3))&gt;0,"Ferien",IF(COUNTIFS(Einstellungen!$A$38:$A$43,"&lt;="&amp;($A93+3),Einstellungen!$B$38:$B$43,"&gt;="&amp;($A93+3))&gt;0,"Sperre",IF(COUNTIF(Einstellungen!$A$47:$A$50,($A93+3))&gt;0,"Nachschr.","")))))</f>
        <v/>
      </c>
      <c r="G93" s="44">
        <f>IF($A93="","",IF(COUNTIF($A$8:$A$67,($A93+4))&gt;0,IF(INDEX($C$8:$C$67,MATCH(($A93+4),$A$8:$A$67,0))="","?",INDEX($C$8:$C$67,MATCH(($A93+4),$A$8:$A$67,0)))&amp;IF(COUNTIF($A$8:$A$67,($A93+4))&gt;1," +"&amp;(COUNTIF($A$8:$A$67,($A93+4))-1),""),IF(COUNTIFS(Einstellungen!$A$23:$A$34,"&lt;="&amp;($A93+4),Einstellungen!$B$23:$B$34,"&gt;="&amp;($A93+4))&gt;0,"Ferien",IF(COUNTIFS(Einstellungen!$A$38:$A$43,"&lt;="&amp;($A93+4),Einstellungen!$B$38:$B$43,"&gt;="&amp;($A93+4))&gt;0,"Sperre",IF(COUNTIF(Einstellungen!$A$47:$A$50,($A93+4))&gt;0,"Nachschr.","")))))</f>
        <v/>
      </c>
      <c r="H93" s="44">
        <f>IF($A93="","",IF(COUNTIF($A$8:$A$67,($A93+5))&gt;0,IF(INDEX($C$8:$C$67,MATCH(($A93+5),$A$8:$A$67,0))="","?",INDEX($C$8:$C$67,MATCH(($A93+5),$A$8:$A$67,0)))&amp;IF(COUNTIF($A$8:$A$67,($A93+5))&gt;1," +"&amp;(COUNTIF($A$8:$A$67,($A93+5))-1),""),IF(COUNTIFS(Einstellungen!$A$23:$A$34,"&lt;="&amp;($A93+5),Einstellungen!$B$23:$B$34,"&gt;="&amp;($A93+5))&gt;0,"Ferien",IF(COUNTIFS(Einstellungen!$A$38:$A$43,"&lt;="&amp;($A93+5),Einstellungen!$B$38:$B$43,"&gt;="&amp;($A93+5))&gt;0,"Sperre",IF(COUNTIF(Einstellungen!$A$47:$A$50,($A93+5))&gt;0,"Nachschr.","")))))</f>
        <v/>
      </c>
      <c r="I93" s="32">
        <f>IF(A93="","",COUNTIFS($I$8:$I$67,A93,$D$8:$D$67,"Klassenarbeit"))</f>
        <v/>
      </c>
      <c r="J93" s="32">
        <f>IF(A93="","",IF(A93&lt;=Einstellungen!$C$6,1,2))</f>
        <v/>
      </c>
    </row>
    <row r="94">
      <c r="A94" s="40">
        <f>IF(A93="","",IF(A93+7&gt;Einstellungen!$C$7,"",A93+7))</f>
        <v/>
      </c>
      <c r="B94" s="32">
        <f>IF(A94="","",WEEKNUM(A94,21))</f>
        <v/>
      </c>
      <c r="C94" s="44">
        <f>IF($A94="","",IF(COUNTIF($A$8:$A$67,($A94+0))&gt;0,IF(INDEX($C$8:$C$67,MATCH(($A94+0),$A$8:$A$67,0))="","?",INDEX($C$8:$C$67,MATCH(($A94+0),$A$8:$A$67,0)))&amp;IF(COUNTIF($A$8:$A$67,($A94+0))&gt;1," +"&amp;(COUNTIF($A$8:$A$67,($A94+0))-1),""),IF(COUNTIFS(Einstellungen!$A$23:$A$34,"&lt;="&amp;($A94+0),Einstellungen!$B$23:$B$34,"&gt;="&amp;($A94+0))&gt;0,"Ferien",IF(COUNTIFS(Einstellungen!$A$38:$A$43,"&lt;="&amp;($A94+0),Einstellungen!$B$38:$B$43,"&gt;="&amp;($A94+0))&gt;0,"Sperre",IF(COUNTIF(Einstellungen!$A$47:$A$50,($A94+0))&gt;0,"Nachschr.","")))))</f>
        <v/>
      </c>
      <c r="D94" s="44">
        <f>IF($A94="","",IF(COUNTIF($A$8:$A$67,($A94+1))&gt;0,IF(INDEX($C$8:$C$67,MATCH(($A94+1),$A$8:$A$67,0))="","?",INDEX($C$8:$C$67,MATCH(($A94+1),$A$8:$A$67,0)))&amp;IF(COUNTIF($A$8:$A$67,($A94+1))&gt;1," +"&amp;(COUNTIF($A$8:$A$67,($A94+1))-1),""),IF(COUNTIFS(Einstellungen!$A$23:$A$34,"&lt;="&amp;($A94+1),Einstellungen!$B$23:$B$34,"&gt;="&amp;($A94+1))&gt;0,"Ferien",IF(COUNTIFS(Einstellungen!$A$38:$A$43,"&lt;="&amp;($A94+1),Einstellungen!$B$38:$B$43,"&gt;="&amp;($A94+1))&gt;0,"Sperre",IF(COUNTIF(Einstellungen!$A$47:$A$50,($A94+1))&gt;0,"Nachschr.","")))))</f>
        <v/>
      </c>
      <c r="E94" s="44">
        <f>IF($A94="","",IF(COUNTIF($A$8:$A$67,($A94+2))&gt;0,IF(INDEX($C$8:$C$67,MATCH(($A94+2),$A$8:$A$67,0))="","?",INDEX($C$8:$C$67,MATCH(($A94+2),$A$8:$A$67,0)))&amp;IF(COUNTIF($A$8:$A$67,($A94+2))&gt;1," +"&amp;(COUNTIF($A$8:$A$67,($A94+2))-1),""),IF(COUNTIFS(Einstellungen!$A$23:$A$34,"&lt;="&amp;($A94+2),Einstellungen!$B$23:$B$34,"&gt;="&amp;($A94+2))&gt;0,"Ferien",IF(COUNTIFS(Einstellungen!$A$38:$A$43,"&lt;="&amp;($A94+2),Einstellungen!$B$38:$B$43,"&gt;="&amp;($A94+2))&gt;0,"Sperre",IF(COUNTIF(Einstellungen!$A$47:$A$50,($A94+2))&gt;0,"Nachschr.","")))))</f>
        <v/>
      </c>
      <c r="F94" s="44">
        <f>IF($A94="","",IF(COUNTIF($A$8:$A$67,($A94+3))&gt;0,IF(INDEX($C$8:$C$67,MATCH(($A94+3),$A$8:$A$67,0))="","?",INDEX($C$8:$C$67,MATCH(($A94+3),$A$8:$A$67,0)))&amp;IF(COUNTIF($A$8:$A$67,($A94+3))&gt;1," +"&amp;(COUNTIF($A$8:$A$67,($A94+3))-1),""),IF(COUNTIFS(Einstellungen!$A$23:$A$34,"&lt;="&amp;($A94+3),Einstellungen!$B$23:$B$34,"&gt;="&amp;($A94+3))&gt;0,"Ferien",IF(COUNTIFS(Einstellungen!$A$38:$A$43,"&lt;="&amp;($A94+3),Einstellungen!$B$38:$B$43,"&gt;="&amp;($A94+3))&gt;0,"Sperre",IF(COUNTIF(Einstellungen!$A$47:$A$50,($A94+3))&gt;0,"Nachschr.","")))))</f>
        <v/>
      </c>
      <c r="G94" s="44">
        <f>IF($A94="","",IF(COUNTIF($A$8:$A$67,($A94+4))&gt;0,IF(INDEX($C$8:$C$67,MATCH(($A94+4),$A$8:$A$67,0))="","?",INDEX($C$8:$C$67,MATCH(($A94+4),$A$8:$A$67,0)))&amp;IF(COUNTIF($A$8:$A$67,($A94+4))&gt;1," +"&amp;(COUNTIF($A$8:$A$67,($A94+4))-1),""),IF(COUNTIFS(Einstellungen!$A$23:$A$34,"&lt;="&amp;($A94+4),Einstellungen!$B$23:$B$34,"&gt;="&amp;($A94+4))&gt;0,"Ferien",IF(COUNTIFS(Einstellungen!$A$38:$A$43,"&lt;="&amp;($A94+4),Einstellungen!$B$38:$B$43,"&gt;="&amp;($A94+4))&gt;0,"Sperre",IF(COUNTIF(Einstellungen!$A$47:$A$50,($A94+4))&gt;0,"Nachschr.","")))))</f>
        <v/>
      </c>
      <c r="H94" s="44">
        <f>IF($A94="","",IF(COUNTIF($A$8:$A$67,($A94+5))&gt;0,IF(INDEX($C$8:$C$67,MATCH(($A94+5),$A$8:$A$67,0))="","?",INDEX($C$8:$C$67,MATCH(($A94+5),$A$8:$A$67,0)))&amp;IF(COUNTIF($A$8:$A$67,($A94+5))&gt;1," +"&amp;(COUNTIF($A$8:$A$67,($A94+5))-1),""),IF(COUNTIFS(Einstellungen!$A$23:$A$34,"&lt;="&amp;($A94+5),Einstellungen!$B$23:$B$34,"&gt;="&amp;($A94+5))&gt;0,"Ferien",IF(COUNTIFS(Einstellungen!$A$38:$A$43,"&lt;="&amp;($A94+5),Einstellungen!$B$38:$B$43,"&gt;="&amp;($A94+5))&gt;0,"Sperre",IF(COUNTIF(Einstellungen!$A$47:$A$50,($A94+5))&gt;0,"Nachschr.","")))))</f>
        <v/>
      </c>
      <c r="I94" s="32">
        <f>IF(A94="","",COUNTIFS($I$8:$I$67,A94,$D$8:$D$67,"Klassenarbeit"))</f>
        <v/>
      </c>
      <c r="J94" s="32">
        <f>IF(A94="","",IF(A94&lt;=Einstellungen!$C$6,1,2))</f>
        <v/>
      </c>
    </row>
    <row r="95">
      <c r="A95" s="40">
        <f>IF(A94="","",IF(A94+7&gt;Einstellungen!$C$7,"",A94+7))</f>
        <v/>
      </c>
      <c r="B95" s="32">
        <f>IF(A95="","",WEEKNUM(A95,21))</f>
        <v/>
      </c>
      <c r="C95" s="44">
        <f>IF($A95="","",IF(COUNTIF($A$8:$A$67,($A95+0))&gt;0,IF(INDEX($C$8:$C$67,MATCH(($A95+0),$A$8:$A$67,0))="","?",INDEX($C$8:$C$67,MATCH(($A95+0),$A$8:$A$67,0)))&amp;IF(COUNTIF($A$8:$A$67,($A95+0))&gt;1," +"&amp;(COUNTIF($A$8:$A$67,($A95+0))-1),""),IF(COUNTIFS(Einstellungen!$A$23:$A$34,"&lt;="&amp;($A95+0),Einstellungen!$B$23:$B$34,"&gt;="&amp;($A95+0))&gt;0,"Ferien",IF(COUNTIFS(Einstellungen!$A$38:$A$43,"&lt;="&amp;($A95+0),Einstellungen!$B$38:$B$43,"&gt;="&amp;($A95+0))&gt;0,"Sperre",IF(COUNTIF(Einstellungen!$A$47:$A$50,($A95+0))&gt;0,"Nachschr.","")))))</f>
        <v/>
      </c>
      <c r="D95" s="44">
        <f>IF($A95="","",IF(COUNTIF($A$8:$A$67,($A95+1))&gt;0,IF(INDEX($C$8:$C$67,MATCH(($A95+1),$A$8:$A$67,0))="","?",INDEX($C$8:$C$67,MATCH(($A95+1),$A$8:$A$67,0)))&amp;IF(COUNTIF($A$8:$A$67,($A95+1))&gt;1," +"&amp;(COUNTIF($A$8:$A$67,($A95+1))-1),""),IF(COUNTIFS(Einstellungen!$A$23:$A$34,"&lt;="&amp;($A95+1),Einstellungen!$B$23:$B$34,"&gt;="&amp;($A95+1))&gt;0,"Ferien",IF(COUNTIFS(Einstellungen!$A$38:$A$43,"&lt;="&amp;($A95+1),Einstellungen!$B$38:$B$43,"&gt;="&amp;($A95+1))&gt;0,"Sperre",IF(COUNTIF(Einstellungen!$A$47:$A$50,($A95+1))&gt;0,"Nachschr.","")))))</f>
        <v/>
      </c>
      <c r="E95" s="44">
        <f>IF($A95="","",IF(COUNTIF($A$8:$A$67,($A95+2))&gt;0,IF(INDEX($C$8:$C$67,MATCH(($A95+2),$A$8:$A$67,0))="","?",INDEX($C$8:$C$67,MATCH(($A95+2),$A$8:$A$67,0)))&amp;IF(COUNTIF($A$8:$A$67,($A95+2))&gt;1," +"&amp;(COUNTIF($A$8:$A$67,($A95+2))-1),""),IF(COUNTIFS(Einstellungen!$A$23:$A$34,"&lt;="&amp;($A95+2),Einstellungen!$B$23:$B$34,"&gt;="&amp;($A95+2))&gt;0,"Ferien",IF(COUNTIFS(Einstellungen!$A$38:$A$43,"&lt;="&amp;($A95+2),Einstellungen!$B$38:$B$43,"&gt;="&amp;($A95+2))&gt;0,"Sperre",IF(COUNTIF(Einstellungen!$A$47:$A$50,($A95+2))&gt;0,"Nachschr.","")))))</f>
        <v/>
      </c>
      <c r="F95" s="44">
        <f>IF($A95="","",IF(COUNTIF($A$8:$A$67,($A95+3))&gt;0,IF(INDEX($C$8:$C$67,MATCH(($A95+3),$A$8:$A$67,0))="","?",INDEX($C$8:$C$67,MATCH(($A95+3),$A$8:$A$67,0)))&amp;IF(COUNTIF($A$8:$A$67,($A95+3))&gt;1," +"&amp;(COUNTIF($A$8:$A$67,($A95+3))-1),""),IF(COUNTIFS(Einstellungen!$A$23:$A$34,"&lt;="&amp;($A95+3),Einstellungen!$B$23:$B$34,"&gt;="&amp;($A95+3))&gt;0,"Ferien",IF(COUNTIFS(Einstellungen!$A$38:$A$43,"&lt;="&amp;($A95+3),Einstellungen!$B$38:$B$43,"&gt;="&amp;($A95+3))&gt;0,"Sperre",IF(COUNTIF(Einstellungen!$A$47:$A$50,($A95+3))&gt;0,"Nachschr.","")))))</f>
        <v/>
      </c>
      <c r="G95" s="44">
        <f>IF($A95="","",IF(COUNTIF($A$8:$A$67,($A95+4))&gt;0,IF(INDEX($C$8:$C$67,MATCH(($A95+4),$A$8:$A$67,0))="","?",INDEX($C$8:$C$67,MATCH(($A95+4),$A$8:$A$67,0)))&amp;IF(COUNTIF($A$8:$A$67,($A95+4))&gt;1," +"&amp;(COUNTIF($A$8:$A$67,($A95+4))-1),""),IF(COUNTIFS(Einstellungen!$A$23:$A$34,"&lt;="&amp;($A95+4),Einstellungen!$B$23:$B$34,"&gt;="&amp;($A95+4))&gt;0,"Ferien",IF(COUNTIFS(Einstellungen!$A$38:$A$43,"&lt;="&amp;($A95+4),Einstellungen!$B$38:$B$43,"&gt;="&amp;($A95+4))&gt;0,"Sperre",IF(COUNTIF(Einstellungen!$A$47:$A$50,($A95+4))&gt;0,"Nachschr.","")))))</f>
        <v/>
      </c>
      <c r="H95" s="44">
        <f>IF($A95="","",IF(COUNTIF($A$8:$A$67,($A95+5))&gt;0,IF(INDEX($C$8:$C$67,MATCH(($A95+5),$A$8:$A$67,0))="","?",INDEX($C$8:$C$67,MATCH(($A95+5),$A$8:$A$67,0)))&amp;IF(COUNTIF($A$8:$A$67,($A95+5))&gt;1," +"&amp;(COUNTIF($A$8:$A$67,($A95+5))-1),""),IF(COUNTIFS(Einstellungen!$A$23:$A$34,"&lt;="&amp;($A95+5),Einstellungen!$B$23:$B$34,"&gt;="&amp;($A95+5))&gt;0,"Ferien",IF(COUNTIFS(Einstellungen!$A$38:$A$43,"&lt;="&amp;($A95+5),Einstellungen!$B$38:$B$43,"&gt;="&amp;($A95+5))&gt;0,"Sperre",IF(COUNTIF(Einstellungen!$A$47:$A$50,($A95+5))&gt;0,"Nachschr.","")))))</f>
        <v/>
      </c>
      <c r="I95" s="32">
        <f>IF(A95="","",COUNTIFS($I$8:$I$67,A95,$D$8:$D$67,"Klassenarbeit"))</f>
        <v/>
      </c>
      <c r="J95" s="32">
        <f>IF(A95="","",IF(A95&lt;=Einstellungen!$C$6,1,2))</f>
        <v/>
      </c>
    </row>
    <row r="96">
      <c r="A96" s="40">
        <f>IF(A95="","",IF(A95+7&gt;Einstellungen!$C$7,"",A95+7))</f>
        <v/>
      </c>
      <c r="B96" s="32">
        <f>IF(A96="","",WEEKNUM(A96,21))</f>
        <v/>
      </c>
      <c r="C96" s="44">
        <f>IF($A96="","",IF(COUNTIF($A$8:$A$67,($A96+0))&gt;0,IF(INDEX($C$8:$C$67,MATCH(($A96+0),$A$8:$A$67,0))="","?",INDEX($C$8:$C$67,MATCH(($A96+0),$A$8:$A$67,0)))&amp;IF(COUNTIF($A$8:$A$67,($A96+0))&gt;1," +"&amp;(COUNTIF($A$8:$A$67,($A96+0))-1),""),IF(COUNTIFS(Einstellungen!$A$23:$A$34,"&lt;="&amp;($A96+0),Einstellungen!$B$23:$B$34,"&gt;="&amp;($A96+0))&gt;0,"Ferien",IF(COUNTIFS(Einstellungen!$A$38:$A$43,"&lt;="&amp;($A96+0),Einstellungen!$B$38:$B$43,"&gt;="&amp;($A96+0))&gt;0,"Sperre",IF(COUNTIF(Einstellungen!$A$47:$A$50,($A96+0))&gt;0,"Nachschr.","")))))</f>
        <v/>
      </c>
      <c r="D96" s="44">
        <f>IF($A96="","",IF(COUNTIF($A$8:$A$67,($A96+1))&gt;0,IF(INDEX($C$8:$C$67,MATCH(($A96+1),$A$8:$A$67,0))="","?",INDEX($C$8:$C$67,MATCH(($A96+1),$A$8:$A$67,0)))&amp;IF(COUNTIF($A$8:$A$67,($A96+1))&gt;1," +"&amp;(COUNTIF($A$8:$A$67,($A96+1))-1),""),IF(COUNTIFS(Einstellungen!$A$23:$A$34,"&lt;="&amp;($A96+1),Einstellungen!$B$23:$B$34,"&gt;="&amp;($A96+1))&gt;0,"Ferien",IF(COUNTIFS(Einstellungen!$A$38:$A$43,"&lt;="&amp;($A96+1),Einstellungen!$B$38:$B$43,"&gt;="&amp;($A96+1))&gt;0,"Sperre",IF(COUNTIF(Einstellungen!$A$47:$A$50,($A96+1))&gt;0,"Nachschr.","")))))</f>
        <v/>
      </c>
      <c r="E96" s="44">
        <f>IF($A96="","",IF(COUNTIF($A$8:$A$67,($A96+2))&gt;0,IF(INDEX($C$8:$C$67,MATCH(($A96+2),$A$8:$A$67,0))="","?",INDEX($C$8:$C$67,MATCH(($A96+2),$A$8:$A$67,0)))&amp;IF(COUNTIF($A$8:$A$67,($A96+2))&gt;1," +"&amp;(COUNTIF($A$8:$A$67,($A96+2))-1),""),IF(COUNTIFS(Einstellungen!$A$23:$A$34,"&lt;="&amp;($A96+2),Einstellungen!$B$23:$B$34,"&gt;="&amp;($A96+2))&gt;0,"Ferien",IF(COUNTIFS(Einstellungen!$A$38:$A$43,"&lt;="&amp;($A96+2),Einstellungen!$B$38:$B$43,"&gt;="&amp;($A96+2))&gt;0,"Sperre",IF(COUNTIF(Einstellungen!$A$47:$A$50,($A96+2))&gt;0,"Nachschr.","")))))</f>
        <v/>
      </c>
      <c r="F96" s="44">
        <f>IF($A96="","",IF(COUNTIF($A$8:$A$67,($A96+3))&gt;0,IF(INDEX($C$8:$C$67,MATCH(($A96+3),$A$8:$A$67,0))="","?",INDEX($C$8:$C$67,MATCH(($A96+3),$A$8:$A$67,0)))&amp;IF(COUNTIF($A$8:$A$67,($A96+3))&gt;1," +"&amp;(COUNTIF($A$8:$A$67,($A96+3))-1),""),IF(COUNTIFS(Einstellungen!$A$23:$A$34,"&lt;="&amp;($A96+3),Einstellungen!$B$23:$B$34,"&gt;="&amp;($A96+3))&gt;0,"Ferien",IF(COUNTIFS(Einstellungen!$A$38:$A$43,"&lt;="&amp;($A96+3),Einstellungen!$B$38:$B$43,"&gt;="&amp;($A96+3))&gt;0,"Sperre",IF(COUNTIF(Einstellungen!$A$47:$A$50,($A96+3))&gt;0,"Nachschr.","")))))</f>
        <v/>
      </c>
      <c r="G96" s="44">
        <f>IF($A96="","",IF(COUNTIF($A$8:$A$67,($A96+4))&gt;0,IF(INDEX($C$8:$C$67,MATCH(($A96+4),$A$8:$A$67,0))="","?",INDEX($C$8:$C$67,MATCH(($A96+4),$A$8:$A$67,0)))&amp;IF(COUNTIF($A$8:$A$67,($A96+4))&gt;1," +"&amp;(COUNTIF($A$8:$A$67,($A96+4))-1),""),IF(COUNTIFS(Einstellungen!$A$23:$A$34,"&lt;="&amp;($A96+4),Einstellungen!$B$23:$B$34,"&gt;="&amp;($A96+4))&gt;0,"Ferien",IF(COUNTIFS(Einstellungen!$A$38:$A$43,"&lt;="&amp;($A96+4),Einstellungen!$B$38:$B$43,"&gt;="&amp;($A96+4))&gt;0,"Sperre",IF(COUNTIF(Einstellungen!$A$47:$A$50,($A96+4))&gt;0,"Nachschr.","")))))</f>
        <v/>
      </c>
      <c r="H96" s="44">
        <f>IF($A96="","",IF(COUNTIF($A$8:$A$67,($A96+5))&gt;0,IF(INDEX($C$8:$C$67,MATCH(($A96+5),$A$8:$A$67,0))="","?",INDEX($C$8:$C$67,MATCH(($A96+5),$A$8:$A$67,0)))&amp;IF(COUNTIF($A$8:$A$67,($A96+5))&gt;1," +"&amp;(COUNTIF($A$8:$A$67,($A96+5))-1),""),IF(COUNTIFS(Einstellungen!$A$23:$A$34,"&lt;="&amp;($A96+5),Einstellungen!$B$23:$B$34,"&gt;="&amp;($A96+5))&gt;0,"Ferien",IF(COUNTIFS(Einstellungen!$A$38:$A$43,"&lt;="&amp;($A96+5),Einstellungen!$B$38:$B$43,"&gt;="&amp;($A96+5))&gt;0,"Sperre",IF(COUNTIF(Einstellungen!$A$47:$A$50,($A96+5))&gt;0,"Nachschr.","")))))</f>
        <v/>
      </c>
      <c r="I96" s="32">
        <f>IF(A96="","",COUNTIFS($I$8:$I$67,A96,$D$8:$D$67,"Klassenarbeit"))</f>
        <v/>
      </c>
      <c r="J96" s="32">
        <f>IF(A96="","",IF(A96&lt;=Einstellungen!$C$6,1,2))</f>
        <v/>
      </c>
    </row>
    <row r="97">
      <c r="A97" s="40">
        <f>IF(A96="","",IF(A96+7&gt;Einstellungen!$C$7,"",A96+7))</f>
        <v/>
      </c>
      <c r="B97" s="32">
        <f>IF(A97="","",WEEKNUM(A97,21))</f>
        <v/>
      </c>
      <c r="C97" s="44">
        <f>IF($A97="","",IF(COUNTIF($A$8:$A$67,($A97+0))&gt;0,IF(INDEX($C$8:$C$67,MATCH(($A97+0),$A$8:$A$67,0))="","?",INDEX($C$8:$C$67,MATCH(($A97+0),$A$8:$A$67,0)))&amp;IF(COUNTIF($A$8:$A$67,($A97+0))&gt;1," +"&amp;(COUNTIF($A$8:$A$67,($A97+0))-1),""),IF(COUNTIFS(Einstellungen!$A$23:$A$34,"&lt;="&amp;($A97+0),Einstellungen!$B$23:$B$34,"&gt;="&amp;($A97+0))&gt;0,"Ferien",IF(COUNTIFS(Einstellungen!$A$38:$A$43,"&lt;="&amp;($A97+0),Einstellungen!$B$38:$B$43,"&gt;="&amp;($A97+0))&gt;0,"Sperre",IF(COUNTIF(Einstellungen!$A$47:$A$50,($A97+0))&gt;0,"Nachschr.","")))))</f>
        <v/>
      </c>
      <c r="D97" s="44">
        <f>IF($A97="","",IF(COUNTIF($A$8:$A$67,($A97+1))&gt;0,IF(INDEX($C$8:$C$67,MATCH(($A97+1),$A$8:$A$67,0))="","?",INDEX($C$8:$C$67,MATCH(($A97+1),$A$8:$A$67,0)))&amp;IF(COUNTIF($A$8:$A$67,($A97+1))&gt;1," +"&amp;(COUNTIF($A$8:$A$67,($A97+1))-1),""),IF(COUNTIFS(Einstellungen!$A$23:$A$34,"&lt;="&amp;($A97+1),Einstellungen!$B$23:$B$34,"&gt;="&amp;($A97+1))&gt;0,"Ferien",IF(COUNTIFS(Einstellungen!$A$38:$A$43,"&lt;="&amp;($A97+1),Einstellungen!$B$38:$B$43,"&gt;="&amp;($A97+1))&gt;0,"Sperre",IF(COUNTIF(Einstellungen!$A$47:$A$50,($A97+1))&gt;0,"Nachschr.","")))))</f>
        <v/>
      </c>
      <c r="E97" s="44">
        <f>IF($A97="","",IF(COUNTIF($A$8:$A$67,($A97+2))&gt;0,IF(INDEX($C$8:$C$67,MATCH(($A97+2),$A$8:$A$67,0))="","?",INDEX($C$8:$C$67,MATCH(($A97+2),$A$8:$A$67,0)))&amp;IF(COUNTIF($A$8:$A$67,($A97+2))&gt;1," +"&amp;(COUNTIF($A$8:$A$67,($A97+2))-1),""),IF(COUNTIFS(Einstellungen!$A$23:$A$34,"&lt;="&amp;($A97+2),Einstellungen!$B$23:$B$34,"&gt;="&amp;($A97+2))&gt;0,"Ferien",IF(COUNTIFS(Einstellungen!$A$38:$A$43,"&lt;="&amp;($A97+2),Einstellungen!$B$38:$B$43,"&gt;="&amp;($A97+2))&gt;0,"Sperre",IF(COUNTIF(Einstellungen!$A$47:$A$50,($A97+2))&gt;0,"Nachschr.","")))))</f>
        <v/>
      </c>
      <c r="F97" s="44">
        <f>IF($A97="","",IF(COUNTIF($A$8:$A$67,($A97+3))&gt;0,IF(INDEX($C$8:$C$67,MATCH(($A97+3),$A$8:$A$67,0))="","?",INDEX($C$8:$C$67,MATCH(($A97+3),$A$8:$A$67,0)))&amp;IF(COUNTIF($A$8:$A$67,($A97+3))&gt;1," +"&amp;(COUNTIF($A$8:$A$67,($A97+3))-1),""),IF(COUNTIFS(Einstellungen!$A$23:$A$34,"&lt;="&amp;($A97+3),Einstellungen!$B$23:$B$34,"&gt;="&amp;($A97+3))&gt;0,"Ferien",IF(COUNTIFS(Einstellungen!$A$38:$A$43,"&lt;="&amp;($A97+3),Einstellungen!$B$38:$B$43,"&gt;="&amp;($A97+3))&gt;0,"Sperre",IF(COUNTIF(Einstellungen!$A$47:$A$50,($A97+3))&gt;0,"Nachschr.","")))))</f>
        <v/>
      </c>
      <c r="G97" s="44">
        <f>IF($A97="","",IF(COUNTIF($A$8:$A$67,($A97+4))&gt;0,IF(INDEX($C$8:$C$67,MATCH(($A97+4),$A$8:$A$67,0))="","?",INDEX($C$8:$C$67,MATCH(($A97+4),$A$8:$A$67,0)))&amp;IF(COUNTIF($A$8:$A$67,($A97+4))&gt;1," +"&amp;(COUNTIF($A$8:$A$67,($A97+4))-1),""),IF(COUNTIFS(Einstellungen!$A$23:$A$34,"&lt;="&amp;($A97+4),Einstellungen!$B$23:$B$34,"&gt;="&amp;($A97+4))&gt;0,"Ferien",IF(COUNTIFS(Einstellungen!$A$38:$A$43,"&lt;="&amp;($A97+4),Einstellungen!$B$38:$B$43,"&gt;="&amp;($A97+4))&gt;0,"Sperre",IF(COUNTIF(Einstellungen!$A$47:$A$50,($A97+4))&gt;0,"Nachschr.","")))))</f>
        <v/>
      </c>
      <c r="H97" s="44">
        <f>IF($A97="","",IF(COUNTIF($A$8:$A$67,($A97+5))&gt;0,IF(INDEX($C$8:$C$67,MATCH(($A97+5),$A$8:$A$67,0))="","?",INDEX($C$8:$C$67,MATCH(($A97+5),$A$8:$A$67,0)))&amp;IF(COUNTIF($A$8:$A$67,($A97+5))&gt;1," +"&amp;(COUNTIF($A$8:$A$67,($A97+5))-1),""),IF(COUNTIFS(Einstellungen!$A$23:$A$34,"&lt;="&amp;($A97+5),Einstellungen!$B$23:$B$34,"&gt;="&amp;($A97+5))&gt;0,"Ferien",IF(COUNTIFS(Einstellungen!$A$38:$A$43,"&lt;="&amp;($A97+5),Einstellungen!$B$38:$B$43,"&gt;="&amp;($A97+5))&gt;0,"Sperre",IF(COUNTIF(Einstellungen!$A$47:$A$50,($A97+5))&gt;0,"Nachschr.","")))))</f>
        <v/>
      </c>
      <c r="I97" s="32">
        <f>IF(A97="","",COUNTIFS($I$8:$I$67,A97,$D$8:$D$67,"Klassenarbeit"))</f>
        <v/>
      </c>
      <c r="J97" s="32">
        <f>IF(A97="","",IF(A97&lt;=Einstellungen!$C$6,1,2))</f>
        <v/>
      </c>
    </row>
    <row r="98">
      <c r="A98" s="40">
        <f>IF(A97="","",IF(A97+7&gt;Einstellungen!$C$7,"",A97+7))</f>
        <v/>
      </c>
      <c r="B98" s="32">
        <f>IF(A98="","",WEEKNUM(A98,21))</f>
        <v/>
      </c>
      <c r="C98" s="44">
        <f>IF($A98="","",IF(COUNTIF($A$8:$A$67,($A98+0))&gt;0,IF(INDEX($C$8:$C$67,MATCH(($A98+0),$A$8:$A$67,0))="","?",INDEX($C$8:$C$67,MATCH(($A98+0),$A$8:$A$67,0)))&amp;IF(COUNTIF($A$8:$A$67,($A98+0))&gt;1," +"&amp;(COUNTIF($A$8:$A$67,($A98+0))-1),""),IF(COUNTIFS(Einstellungen!$A$23:$A$34,"&lt;="&amp;($A98+0),Einstellungen!$B$23:$B$34,"&gt;="&amp;($A98+0))&gt;0,"Ferien",IF(COUNTIFS(Einstellungen!$A$38:$A$43,"&lt;="&amp;($A98+0),Einstellungen!$B$38:$B$43,"&gt;="&amp;($A98+0))&gt;0,"Sperre",IF(COUNTIF(Einstellungen!$A$47:$A$50,($A98+0))&gt;0,"Nachschr.","")))))</f>
        <v/>
      </c>
      <c r="D98" s="44">
        <f>IF($A98="","",IF(COUNTIF($A$8:$A$67,($A98+1))&gt;0,IF(INDEX($C$8:$C$67,MATCH(($A98+1),$A$8:$A$67,0))="","?",INDEX($C$8:$C$67,MATCH(($A98+1),$A$8:$A$67,0)))&amp;IF(COUNTIF($A$8:$A$67,($A98+1))&gt;1," +"&amp;(COUNTIF($A$8:$A$67,($A98+1))-1),""),IF(COUNTIFS(Einstellungen!$A$23:$A$34,"&lt;="&amp;($A98+1),Einstellungen!$B$23:$B$34,"&gt;="&amp;($A98+1))&gt;0,"Ferien",IF(COUNTIFS(Einstellungen!$A$38:$A$43,"&lt;="&amp;($A98+1),Einstellungen!$B$38:$B$43,"&gt;="&amp;($A98+1))&gt;0,"Sperre",IF(COUNTIF(Einstellungen!$A$47:$A$50,($A98+1))&gt;0,"Nachschr.","")))))</f>
        <v/>
      </c>
      <c r="E98" s="44">
        <f>IF($A98="","",IF(COUNTIF($A$8:$A$67,($A98+2))&gt;0,IF(INDEX($C$8:$C$67,MATCH(($A98+2),$A$8:$A$67,0))="","?",INDEX($C$8:$C$67,MATCH(($A98+2),$A$8:$A$67,0)))&amp;IF(COUNTIF($A$8:$A$67,($A98+2))&gt;1," +"&amp;(COUNTIF($A$8:$A$67,($A98+2))-1),""),IF(COUNTIFS(Einstellungen!$A$23:$A$34,"&lt;="&amp;($A98+2),Einstellungen!$B$23:$B$34,"&gt;="&amp;($A98+2))&gt;0,"Ferien",IF(COUNTIFS(Einstellungen!$A$38:$A$43,"&lt;="&amp;($A98+2),Einstellungen!$B$38:$B$43,"&gt;="&amp;($A98+2))&gt;0,"Sperre",IF(COUNTIF(Einstellungen!$A$47:$A$50,($A98+2))&gt;0,"Nachschr.","")))))</f>
        <v/>
      </c>
      <c r="F98" s="44">
        <f>IF($A98="","",IF(COUNTIF($A$8:$A$67,($A98+3))&gt;0,IF(INDEX($C$8:$C$67,MATCH(($A98+3),$A$8:$A$67,0))="","?",INDEX($C$8:$C$67,MATCH(($A98+3),$A$8:$A$67,0)))&amp;IF(COUNTIF($A$8:$A$67,($A98+3))&gt;1," +"&amp;(COUNTIF($A$8:$A$67,($A98+3))-1),""),IF(COUNTIFS(Einstellungen!$A$23:$A$34,"&lt;="&amp;($A98+3),Einstellungen!$B$23:$B$34,"&gt;="&amp;($A98+3))&gt;0,"Ferien",IF(COUNTIFS(Einstellungen!$A$38:$A$43,"&lt;="&amp;($A98+3),Einstellungen!$B$38:$B$43,"&gt;="&amp;($A98+3))&gt;0,"Sperre",IF(COUNTIF(Einstellungen!$A$47:$A$50,($A98+3))&gt;0,"Nachschr.","")))))</f>
        <v/>
      </c>
      <c r="G98" s="44">
        <f>IF($A98="","",IF(COUNTIF($A$8:$A$67,($A98+4))&gt;0,IF(INDEX($C$8:$C$67,MATCH(($A98+4),$A$8:$A$67,0))="","?",INDEX($C$8:$C$67,MATCH(($A98+4),$A$8:$A$67,0)))&amp;IF(COUNTIF($A$8:$A$67,($A98+4))&gt;1," +"&amp;(COUNTIF($A$8:$A$67,($A98+4))-1),""),IF(COUNTIFS(Einstellungen!$A$23:$A$34,"&lt;="&amp;($A98+4),Einstellungen!$B$23:$B$34,"&gt;="&amp;($A98+4))&gt;0,"Ferien",IF(COUNTIFS(Einstellungen!$A$38:$A$43,"&lt;="&amp;($A98+4),Einstellungen!$B$38:$B$43,"&gt;="&amp;($A98+4))&gt;0,"Sperre",IF(COUNTIF(Einstellungen!$A$47:$A$50,($A98+4))&gt;0,"Nachschr.","")))))</f>
        <v/>
      </c>
      <c r="H98" s="44">
        <f>IF($A98="","",IF(COUNTIF($A$8:$A$67,($A98+5))&gt;0,IF(INDEX($C$8:$C$67,MATCH(($A98+5),$A$8:$A$67,0))="","?",INDEX($C$8:$C$67,MATCH(($A98+5),$A$8:$A$67,0)))&amp;IF(COUNTIF($A$8:$A$67,($A98+5))&gt;1," +"&amp;(COUNTIF($A$8:$A$67,($A98+5))-1),""),IF(COUNTIFS(Einstellungen!$A$23:$A$34,"&lt;="&amp;($A98+5),Einstellungen!$B$23:$B$34,"&gt;="&amp;($A98+5))&gt;0,"Ferien",IF(COUNTIFS(Einstellungen!$A$38:$A$43,"&lt;="&amp;($A98+5),Einstellungen!$B$38:$B$43,"&gt;="&amp;($A98+5))&gt;0,"Sperre",IF(COUNTIF(Einstellungen!$A$47:$A$50,($A98+5))&gt;0,"Nachschr.","")))))</f>
        <v/>
      </c>
      <c r="I98" s="32">
        <f>IF(A98="","",COUNTIFS($I$8:$I$67,A98,$D$8:$D$67,"Klassenarbeit"))</f>
        <v/>
      </c>
      <c r="J98" s="32">
        <f>IF(A98="","",IF(A98&lt;=Einstellungen!$C$6,1,2))</f>
        <v/>
      </c>
    </row>
    <row r="99">
      <c r="A99" s="40">
        <f>IF(A98="","",IF(A98+7&gt;Einstellungen!$C$7,"",A98+7))</f>
        <v/>
      </c>
      <c r="B99" s="32">
        <f>IF(A99="","",WEEKNUM(A99,21))</f>
        <v/>
      </c>
      <c r="C99" s="44">
        <f>IF($A99="","",IF(COUNTIF($A$8:$A$67,($A99+0))&gt;0,IF(INDEX($C$8:$C$67,MATCH(($A99+0),$A$8:$A$67,0))="","?",INDEX($C$8:$C$67,MATCH(($A99+0),$A$8:$A$67,0)))&amp;IF(COUNTIF($A$8:$A$67,($A99+0))&gt;1," +"&amp;(COUNTIF($A$8:$A$67,($A99+0))-1),""),IF(COUNTIFS(Einstellungen!$A$23:$A$34,"&lt;="&amp;($A99+0),Einstellungen!$B$23:$B$34,"&gt;="&amp;($A99+0))&gt;0,"Ferien",IF(COUNTIFS(Einstellungen!$A$38:$A$43,"&lt;="&amp;($A99+0),Einstellungen!$B$38:$B$43,"&gt;="&amp;($A99+0))&gt;0,"Sperre",IF(COUNTIF(Einstellungen!$A$47:$A$50,($A99+0))&gt;0,"Nachschr.","")))))</f>
        <v/>
      </c>
      <c r="D99" s="44">
        <f>IF($A99="","",IF(COUNTIF($A$8:$A$67,($A99+1))&gt;0,IF(INDEX($C$8:$C$67,MATCH(($A99+1),$A$8:$A$67,0))="","?",INDEX($C$8:$C$67,MATCH(($A99+1),$A$8:$A$67,0)))&amp;IF(COUNTIF($A$8:$A$67,($A99+1))&gt;1," +"&amp;(COUNTIF($A$8:$A$67,($A99+1))-1),""),IF(COUNTIFS(Einstellungen!$A$23:$A$34,"&lt;="&amp;($A99+1),Einstellungen!$B$23:$B$34,"&gt;="&amp;($A99+1))&gt;0,"Ferien",IF(COUNTIFS(Einstellungen!$A$38:$A$43,"&lt;="&amp;($A99+1),Einstellungen!$B$38:$B$43,"&gt;="&amp;($A99+1))&gt;0,"Sperre",IF(COUNTIF(Einstellungen!$A$47:$A$50,($A99+1))&gt;0,"Nachschr.","")))))</f>
        <v/>
      </c>
      <c r="E99" s="44">
        <f>IF($A99="","",IF(COUNTIF($A$8:$A$67,($A99+2))&gt;0,IF(INDEX($C$8:$C$67,MATCH(($A99+2),$A$8:$A$67,0))="","?",INDEX($C$8:$C$67,MATCH(($A99+2),$A$8:$A$67,0)))&amp;IF(COUNTIF($A$8:$A$67,($A99+2))&gt;1," +"&amp;(COUNTIF($A$8:$A$67,($A99+2))-1),""),IF(COUNTIFS(Einstellungen!$A$23:$A$34,"&lt;="&amp;($A99+2),Einstellungen!$B$23:$B$34,"&gt;="&amp;($A99+2))&gt;0,"Ferien",IF(COUNTIFS(Einstellungen!$A$38:$A$43,"&lt;="&amp;($A99+2),Einstellungen!$B$38:$B$43,"&gt;="&amp;($A99+2))&gt;0,"Sperre",IF(COUNTIF(Einstellungen!$A$47:$A$50,($A99+2))&gt;0,"Nachschr.","")))))</f>
        <v/>
      </c>
      <c r="F99" s="44">
        <f>IF($A99="","",IF(COUNTIF($A$8:$A$67,($A99+3))&gt;0,IF(INDEX($C$8:$C$67,MATCH(($A99+3),$A$8:$A$67,0))="","?",INDEX($C$8:$C$67,MATCH(($A99+3),$A$8:$A$67,0)))&amp;IF(COUNTIF($A$8:$A$67,($A99+3))&gt;1," +"&amp;(COUNTIF($A$8:$A$67,($A99+3))-1),""),IF(COUNTIFS(Einstellungen!$A$23:$A$34,"&lt;="&amp;($A99+3),Einstellungen!$B$23:$B$34,"&gt;="&amp;($A99+3))&gt;0,"Ferien",IF(COUNTIFS(Einstellungen!$A$38:$A$43,"&lt;="&amp;($A99+3),Einstellungen!$B$38:$B$43,"&gt;="&amp;($A99+3))&gt;0,"Sperre",IF(COUNTIF(Einstellungen!$A$47:$A$50,($A99+3))&gt;0,"Nachschr.","")))))</f>
        <v/>
      </c>
      <c r="G99" s="44">
        <f>IF($A99="","",IF(COUNTIF($A$8:$A$67,($A99+4))&gt;0,IF(INDEX($C$8:$C$67,MATCH(($A99+4),$A$8:$A$67,0))="","?",INDEX($C$8:$C$67,MATCH(($A99+4),$A$8:$A$67,0)))&amp;IF(COUNTIF($A$8:$A$67,($A99+4))&gt;1," +"&amp;(COUNTIF($A$8:$A$67,($A99+4))-1),""),IF(COUNTIFS(Einstellungen!$A$23:$A$34,"&lt;="&amp;($A99+4),Einstellungen!$B$23:$B$34,"&gt;="&amp;($A99+4))&gt;0,"Ferien",IF(COUNTIFS(Einstellungen!$A$38:$A$43,"&lt;="&amp;($A99+4),Einstellungen!$B$38:$B$43,"&gt;="&amp;($A99+4))&gt;0,"Sperre",IF(COUNTIF(Einstellungen!$A$47:$A$50,($A99+4))&gt;0,"Nachschr.","")))))</f>
        <v/>
      </c>
      <c r="H99" s="44">
        <f>IF($A99="","",IF(COUNTIF($A$8:$A$67,($A99+5))&gt;0,IF(INDEX($C$8:$C$67,MATCH(($A99+5),$A$8:$A$67,0))="","?",INDEX($C$8:$C$67,MATCH(($A99+5),$A$8:$A$67,0)))&amp;IF(COUNTIF($A$8:$A$67,($A99+5))&gt;1," +"&amp;(COUNTIF($A$8:$A$67,($A99+5))-1),""),IF(COUNTIFS(Einstellungen!$A$23:$A$34,"&lt;="&amp;($A99+5),Einstellungen!$B$23:$B$34,"&gt;="&amp;($A99+5))&gt;0,"Ferien",IF(COUNTIFS(Einstellungen!$A$38:$A$43,"&lt;="&amp;($A99+5),Einstellungen!$B$38:$B$43,"&gt;="&amp;($A99+5))&gt;0,"Sperre",IF(COUNTIF(Einstellungen!$A$47:$A$50,($A99+5))&gt;0,"Nachschr.","")))))</f>
        <v/>
      </c>
      <c r="I99" s="32">
        <f>IF(A99="","",COUNTIFS($I$8:$I$67,A99,$D$8:$D$67,"Klassenarbeit"))</f>
        <v/>
      </c>
      <c r="J99" s="32">
        <f>IF(A99="","",IF(A99&lt;=Einstellungen!$C$6,1,2))</f>
        <v/>
      </c>
    </row>
    <row r="100">
      <c r="A100" s="40">
        <f>IF(A99="","",IF(A99+7&gt;Einstellungen!$C$7,"",A99+7))</f>
        <v/>
      </c>
      <c r="B100" s="32">
        <f>IF(A100="","",WEEKNUM(A100,21))</f>
        <v/>
      </c>
      <c r="C100" s="44">
        <f>IF($A100="","",IF(COUNTIF($A$8:$A$67,($A100+0))&gt;0,IF(INDEX($C$8:$C$67,MATCH(($A100+0),$A$8:$A$67,0))="","?",INDEX($C$8:$C$67,MATCH(($A100+0),$A$8:$A$67,0)))&amp;IF(COUNTIF($A$8:$A$67,($A100+0))&gt;1," +"&amp;(COUNTIF($A$8:$A$67,($A100+0))-1),""),IF(COUNTIFS(Einstellungen!$A$23:$A$34,"&lt;="&amp;($A100+0),Einstellungen!$B$23:$B$34,"&gt;="&amp;($A100+0))&gt;0,"Ferien",IF(COUNTIFS(Einstellungen!$A$38:$A$43,"&lt;="&amp;($A100+0),Einstellungen!$B$38:$B$43,"&gt;="&amp;($A100+0))&gt;0,"Sperre",IF(COUNTIF(Einstellungen!$A$47:$A$50,($A100+0))&gt;0,"Nachschr.","")))))</f>
        <v/>
      </c>
      <c r="D100" s="44">
        <f>IF($A100="","",IF(COUNTIF($A$8:$A$67,($A100+1))&gt;0,IF(INDEX($C$8:$C$67,MATCH(($A100+1),$A$8:$A$67,0))="","?",INDEX($C$8:$C$67,MATCH(($A100+1),$A$8:$A$67,0)))&amp;IF(COUNTIF($A$8:$A$67,($A100+1))&gt;1," +"&amp;(COUNTIF($A$8:$A$67,($A100+1))-1),""),IF(COUNTIFS(Einstellungen!$A$23:$A$34,"&lt;="&amp;($A100+1),Einstellungen!$B$23:$B$34,"&gt;="&amp;($A100+1))&gt;0,"Ferien",IF(COUNTIFS(Einstellungen!$A$38:$A$43,"&lt;="&amp;($A100+1),Einstellungen!$B$38:$B$43,"&gt;="&amp;($A100+1))&gt;0,"Sperre",IF(COUNTIF(Einstellungen!$A$47:$A$50,($A100+1))&gt;0,"Nachschr.","")))))</f>
        <v/>
      </c>
      <c r="E100" s="44">
        <f>IF($A100="","",IF(COUNTIF($A$8:$A$67,($A100+2))&gt;0,IF(INDEX($C$8:$C$67,MATCH(($A100+2),$A$8:$A$67,0))="","?",INDEX($C$8:$C$67,MATCH(($A100+2),$A$8:$A$67,0)))&amp;IF(COUNTIF($A$8:$A$67,($A100+2))&gt;1," +"&amp;(COUNTIF($A$8:$A$67,($A100+2))-1),""),IF(COUNTIFS(Einstellungen!$A$23:$A$34,"&lt;="&amp;($A100+2),Einstellungen!$B$23:$B$34,"&gt;="&amp;($A100+2))&gt;0,"Ferien",IF(COUNTIFS(Einstellungen!$A$38:$A$43,"&lt;="&amp;($A100+2),Einstellungen!$B$38:$B$43,"&gt;="&amp;($A100+2))&gt;0,"Sperre",IF(COUNTIF(Einstellungen!$A$47:$A$50,($A100+2))&gt;0,"Nachschr.","")))))</f>
        <v/>
      </c>
      <c r="F100" s="44">
        <f>IF($A100="","",IF(COUNTIF($A$8:$A$67,($A100+3))&gt;0,IF(INDEX($C$8:$C$67,MATCH(($A100+3),$A$8:$A$67,0))="","?",INDEX($C$8:$C$67,MATCH(($A100+3),$A$8:$A$67,0)))&amp;IF(COUNTIF($A$8:$A$67,($A100+3))&gt;1," +"&amp;(COUNTIF($A$8:$A$67,($A100+3))-1),""),IF(COUNTIFS(Einstellungen!$A$23:$A$34,"&lt;="&amp;($A100+3),Einstellungen!$B$23:$B$34,"&gt;="&amp;($A100+3))&gt;0,"Ferien",IF(COUNTIFS(Einstellungen!$A$38:$A$43,"&lt;="&amp;($A100+3),Einstellungen!$B$38:$B$43,"&gt;="&amp;($A100+3))&gt;0,"Sperre",IF(COUNTIF(Einstellungen!$A$47:$A$50,($A100+3))&gt;0,"Nachschr.","")))))</f>
        <v/>
      </c>
      <c r="G100" s="44">
        <f>IF($A100="","",IF(COUNTIF($A$8:$A$67,($A100+4))&gt;0,IF(INDEX($C$8:$C$67,MATCH(($A100+4),$A$8:$A$67,0))="","?",INDEX($C$8:$C$67,MATCH(($A100+4),$A$8:$A$67,0)))&amp;IF(COUNTIF($A$8:$A$67,($A100+4))&gt;1," +"&amp;(COUNTIF($A$8:$A$67,($A100+4))-1),""),IF(COUNTIFS(Einstellungen!$A$23:$A$34,"&lt;="&amp;($A100+4),Einstellungen!$B$23:$B$34,"&gt;="&amp;($A100+4))&gt;0,"Ferien",IF(COUNTIFS(Einstellungen!$A$38:$A$43,"&lt;="&amp;($A100+4),Einstellungen!$B$38:$B$43,"&gt;="&amp;($A100+4))&gt;0,"Sperre",IF(COUNTIF(Einstellungen!$A$47:$A$50,($A100+4))&gt;0,"Nachschr.","")))))</f>
        <v/>
      </c>
      <c r="H100" s="44">
        <f>IF($A100="","",IF(COUNTIF($A$8:$A$67,($A100+5))&gt;0,IF(INDEX($C$8:$C$67,MATCH(($A100+5),$A$8:$A$67,0))="","?",INDEX($C$8:$C$67,MATCH(($A100+5),$A$8:$A$67,0)))&amp;IF(COUNTIF($A$8:$A$67,($A100+5))&gt;1," +"&amp;(COUNTIF($A$8:$A$67,($A100+5))-1),""),IF(COUNTIFS(Einstellungen!$A$23:$A$34,"&lt;="&amp;($A100+5),Einstellungen!$B$23:$B$34,"&gt;="&amp;($A100+5))&gt;0,"Ferien",IF(COUNTIFS(Einstellungen!$A$38:$A$43,"&lt;="&amp;($A100+5),Einstellungen!$B$38:$B$43,"&gt;="&amp;($A100+5))&gt;0,"Sperre",IF(COUNTIF(Einstellungen!$A$47:$A$50,($A100+5))&gt;0,"Nachschr.","")))))</f>
        <v/>
      </c>
      <c r="I100" s="32">
        <f>IF(A100="","",COUNTIFS($I$8:$I$67,A100,$D$8:$D$67,"Klassenarbeit"))</f>
        <v/>
      </c>
      <c r="J100" s="32">
        <f>IF(A100="","",IF(A100&lt;=Einstellungen!$C$6,1,2))</f>
        <v/>
      </c>
    </row>
    <row r="101">
      <c r="A101" s="40">
        <f>IF(A100="","",IF(A100+7&gt;Einstellungen!$C$7,"",A100+7))</f>
        <v/>
      </c>
      <c r="B101" s="32">
        <f>IF(A101="","",WEEKNUM(A101,21))</f>
        <v/>
      </c>
      <c r="C101" s="44">
        <f>IF($A101="","",IF(COUNTIF($A$8:$A$67,($A101+0))&gt;0,IF(INDEX($C$8:$C$67,MATCH(($A101+0),$A$8:$A$67,0))="","?",INDEX($C$8:$C$67,MATCH(($A101+0),$A$8:$A$67,0)))&amp;IF(COUNTIF($A$8:$A$67,($A101+0))&gt;1," +"&amp;(COUNTIF($A$8:$A$67,($A101+0))-1),""),IF(COUNTIFS(Einstellungen!$A$23:$A$34,"&lt;="&amp;($A101+0),Einstellungen!$B$23:$B$34,"&gt;="&amp;($A101+0))&gt;0,"Ferien",IF(COUNTIFS(Einstellungen!$A$38:$A$43,"&lt;="&amp;($A101+0),Einstellungen!$B$38:$B$43,"&gt;="&amp;($A101+0))&gt;0,"Sperre",IF(COUNTIF(Einstellungen!$A$47:$A$50,($A101+0))&gt;0,"Nachschr.","")))))</f>
        <v/>
      </c>
      <c r="D101" s="44">
        <f>IF($A101="","",IF(COUNTIF($A$8:$A$67,($A101+1))&gt;0,IF(INDEX($C$8:$C$67,MATCH(($A101+1),$A$8:$A$67,0))="","?",INDEX($C$8:$C$67,MATCH(($A101+1),$A$8:$A$67,0)))&amp;IF(COUNTIF($A$8:$A$67,($A101+1))&gt;1," +"&amp;(COUNTIF($A$8:$A$67,($A101+1))-1),""),IF(COUNTIFS(Einstellungen!$A$23:$A$34,"&lt;="&amp;($A101+1),Einstellungen!$B$23:$B$34,"&gt;="&amp;($A101+1))&gt;0,"Ferien",IF(COUNTIFS(Einstellungen!$A$38:$A$43,"&lt;="&amp;($A101+1),Einstellungen!$B$38:$B$43,"&gt;="&amp;($A101+1))&gt;0,"Sperre",IF(COUNTIF(Einstellungen!$A$47:$A$50,($A101+1))&gt;0,"Nachschr.","")))))</f>
        <v/>
      </c>
      <c r="E101" s="44">
        <f>IF($A101="","",IF(COUNTIF($A$8:$A$67,($A101+2))&gt;0,IF(INDEX($C$8:$C$67,MATCH(($A101+2),$A$8:$A$67,0))="","?",INDEX($C$8:$C$67,MATCH(($A101+2),$A$8:$A$67,0)))&amp;IF(COUNTIF($A$8:$A$67,($A101+2))&gt;1," +"&amp;(COUNTIF($A$8:$A$67,($A101+2))-1),""),IF(COUNTIFS(Einstellungen!$A$23:$A$34,"&lt;="&amp;($A101+2),Einstellungen!$B$23:$B$34,"&gt;="&amp;($A101+2))&gt;0,"Ferien",IF(COUNTIFS(Einstellungen!$A$38:$A$43,"&lt;="&amp;($A101+2),Einstellungen!$B$38:$B$43,"&gt;="&amp;($A101+2))&gt;0,"Sperre",IF(COUNTIF(Einstellungen!$A$47:$A$50,($A101+2))&gt;0,"Nachschr.","")))))</f>
        <v/>
      </c>
      <c r="F101" s="44">
        <f>IF($A101="","",IF(COUNTIF($A$8:$A$67,($A101+3))&gt;0,IF(INDEX($C$8:$C$67,MATCH(($A101+3),$A$8:$A$67,0))="","?",INDEX($C$8:$C$67,MATCH(($A101+3),$A$8:$A$67,0)))&amp;IF(COUNTIF($A$8:$A$67,($A101+3))&gt;1," +"&amp;(COUNTIF($A$8:$A$67,($A101+3))-1),""),IF(COUNTIFS(Einstellungen!$A$23:$A$34,"&lt;="&amp;($A101+3),Einstellungen!$B$23:$B$34,"&gt;="&amp;($A101+3))&gt;0,"Ferien",IF(COUNTIFS(Einstellungen!$A$38:$A$43,"&lt;="&amp;($A101+3),Einstellungen!$B$38:$B$43,"&gt;="&amp;($A101+3))&gt;0,"Sperre",IF(COUNTIF(Einstellungen!$A$47:$A$50,($A101+3))&gt;0,"Nachschr.","")))))</f>
        <v/>
      </c>
      <c r="G101" s="44">
        <f>IF($A101="","",IF(COUNTIF($A$8:$A$67,($A101+4))&gt;0,IF(INDEX($C$8:$C$67,MATCH(($A101+4),$A$8:$A$67,0))="","?",INDEX($C$8:$C$67,MATCH(($A101+4),$A$8:$A$67,0)))&amp;IF(COUNTIF($A$8:$A$67,($A101+4))&gt;1," +"&amp;(COUNTIF($A$8:$A$67,($A101+4))-1),""),IF(COUNTIFS(Einstellungen!$A$23:$A$34,"&lt;="&amp;($A101+4),Einstellungen!$B$23:$B$34,"&gt;="&amp;($A101+4))&gt;0,"Ferien",IF(COUNTIFS(Einstellungen!$A$38:$A$43,"&lt;="&amp;($A101+4),Einstellungen!$B$38:$B$43,"&gt;="&amp;($A101+4))&gt;0,"Sperre",IF(COUNTIF(Einstellungen!$A$47:$A$50,($A101+4))&gt;0,"Nachschr.","")))))</f>
        <v/>
      </c>
      <c r="H101" s="44">
        <f>IF($A101="","",IF(COUNTIF($A$8:$A$67,($A101+5))&gt;0,IF(INDEX($C$8:$C$67,MATCH(($A101+5),$A$8:$A$67,0))="","?",INDEX($C$8:$C$67,MATCH(($A101+5),$A$8:$A$67,0)))&amp;IF(COUNTIF($A$8:$A$67,($A101+5))&gt;1," +"&amp;(COUNTIF($A$8:$A$67,($A101+5))-1),""),IF(COUNTIFS(Einstellungen!$A$23:$A$34,"&lt;="&amp;($A101+5),Einstellungen!$B$23:$B$34,"&gt;="&amp;($A101+5))&gt;0,"Ferien",IF(COUNTIFS(Einstellungen!$A$38:$A$43,"&lt;="&amp;($A101+5),Einstellungen!$B$38:$B$43,"&gt;="&amp;($A101+5))&gt;0,"Sperre",IF(COUNTIF(Einstellungen!$A$47:$A$50,($A101+5))&gt;0,"Nachschr.","")))))</f>
        <v/>
      </c>
      <c r="I101" s="32">
        <f>IF(A101="","",COUNTIFS($I$8:$I$67,A101,$D$8:$D$67,"Klassenarbeit"))</f>
        <v/>
      </c>
      <c r="J101" s="32">
        <f>IF(A101="","",IF(A101&lt;=Einstellungen!$C$6,1,2))</f>
        <v/>
      </c>
    </row>
    <row r="102">
      <c r="A102" s="40">
        <f>IF(A101="","",IF(A101+7&gt;Einstellungen!$C$7,"",A101+7))</f>
        <v/>
      </c>
      <c r="B102" s="32">
        <f>IF(A102="","",WEEKNUM(A102,21))</f>
        <v/>
      </c>
      <c r="C102" s="44">
        <f>IF($A102="","",IF(COUNTIF($A$8:$A$67,($A102+0))&gt;0,IF(INDEX($C$8:$C$67,MATCH(($A102+0),$A$8:$A$67,0))="","?",INDEX($C$8:$C$67,MATCH(($A102+0),$A$8:$A$67,0)))&amp;IF(COUNTIF($A$8:$A$67,($A102+0))&gt;1," +"&amp;(COUNTIF($A$8:$A$67,($A102+0))-1),""),IF(COUNTIFS(Einstellungen!$A$23:$A$34,"&lt;="&amp;($A102+0),Einstellungen!$B$23:$B$34,"&gt;="&amp;($A102+0))&gt;0,"Ferien",IF(COUNTIFS(Einstellungen!$A$38:$A$43,"&lt;="&amp;($A102+0),Einstellungen!$B$38:$B$43,"&gt;="&amp;($A102+0))&gt;0,"Sperre",IF(COUNTIF(Einstellungen!$A$47:$A$50,($A102+0))&gt;0,"Nachschr.","")))))</f>
        <v/>
      </c>
      <c r="D102" s="44">
        <f>IF($A102="","",IF(COUNTIF($A$8:$A$67,($A102+1))&gt;0,IF(INDEX($C$8:$C$67,MATCH(($A102+1),$A$8:$A$67,0))="","?",INDEX($C$8:$C$67,MATCH(($A102+1),$A$8:$A$67,0)))&amp;IF(COUNTIF($A$8:$A$67,($A102+1))&gt;1," +"&amp;(COUNTIF($A$8:$A$67,($A102+1))-1),""),IF(COUNTIFS(Einstellungen!$A$23:$A$34,"&lt;="&amp;($A102+1),Einstellungen!$B$23:$B$34,"&gt;="&amp;($A102+1))&gt;0,"Ferien",IF(COUNTIFS(Einstellungen!$A$38:$A$43,"&lt;="&amp;($A102+1),Einstellungen!$B$38:$B$43,"&gt;="&amp;($A102+1))&gt;0,"Sperre",IF(COUNTIF(Einstellungen!$A$47:$A$50,($A102+1))&gt;0,"Nachschr.","")))))</f>
        <v/>
      </c>
      <c r="E102" s="44">
        <f>IF($A102="","",IF(COUNTIF($A$8:$A$67,($A102+2))&gt;0,IF(INDEX($C$8:$C$67,MATCH(($A102+2),$A$8:$A$67,0))="","?",INDEX($C$8:$C$67,MATCH(($A102+2),$A$8:$A$67,0)))&amp;IF(COUNTIF($A$8:$A$67,($A102+2))&gt;1," +"&amp;(COUNTIF($A$8:$A$67,($A102+2))-1),""),IF(COUNTIFS(Einstellungen!$A$23:$A$34,"&lt;="&amp;($A102+2),Einstellungen!$B$23:$B$34,"&gt;="&amp;($A102+2))&gt;0,"Ferien",IF(COUNTIFS(Einstellungen!$A$38:$A$43,"&lt;="&amp;($A102+2),Einstellungen!$B$38:$B$43,"&gt;="&amp;($A102+2))&gt;0,"Sperre",IF(COUNTIF(Einstellungen!$A$47:$A$50,($A102+2))&gt;0,"Nachschr.","")))))</f>
        <v/>
      </c>
      <c r="F102" s="44">
        <f>IF($A102="","",IF(COUNTIF($A$8:$A$67,($A102+3))&gt;0,IF(INDEX($C$8:$C$67,MATCH(($A102+3),$A$8:$A$67,0))="","?",INDEX($C$8:$C$67,MATCH(($A102+3),$A$8:$A$67,0)))&amp;IF(COUNTIF($A$8:$A$67,($A102+3))&gt;1," +"&amp;(COUNTIF($A$8:$A$67,($A102+3))-1),""),IF(COUNTIFS(Einstellungen!$A$23:$A$34,"&lt;="&amp;($A102+3),Einstellungen!$B$23:$B$34,"&gt;="&amp;($A102+3))&gt;0,"Ferien",IF(COUNTIFS(Einstellungen!$A$38:$A$43,"&lt;="&amp;($A102+3),Einstellungen!$B$38:$B$43,"&gt;="&amp;($A102+3))&gt;0,"Sperre",IF(COUNTIF(Einstellungen!$A$47:$A$50,($A102+3))&gt;0,"Nachschr.","")))))</f>
        <v/>
      </c>
      <c r="G102" s="44">
        <f>IF($A102="","",IF(COUNTIF($A$8:$A$67,($A102+4))&gt;0,IF(INDEX($C$8:$C$67,MATCH(($A102+4),$A$8:$A$67,0))="","?",INDEX($C$8:$C$67,MATCH(($A102+4),$A$8:$A$67,0)))&amp;IF(COUNTIF($A$8:$A$67,($A102+4))&gt;1," +"&amp;(COUNTIF($A$8:$A$67,($A102+4))-1),""),IF(COUNTIFS(Einstellungen!$A$23:$A$34,"&lt;="&amp;($A102+4),Einstellungen!$B$23:$B$34,"&gt;="&amp;($A102+4))&gt;0,"Ferien",IF(COUNTIFS(Einstellungen!$A$38:$A$43,"&lt;="&amp;($A102+4),Einstellungen!$B$38:$B$43,"&gt;="&amp;($A102+4))&gt;0,"Sperre",IF(COUNTIF(Einstellungen!$A$47:$A$50,($A102+4))&gt;0,"Nachschr.","")))))</f>
        <v/>
      </c>
      <c r="H102" s="44">
        <f>IF($A102="","",IF(COUNTIF($A$8:$A$67,($A102+5))&gt;0,IF(INDEX($C$8:$C$67,MATCH(($A102+5),$A$8:$A$67,0))="","?",INDEX($C$8:$C$67,MATCH(($A102+5),$A$8:$A$67,0)))&amp;IF(COUNTIF($A$8:$A$67,($A102+5))&gt;1," +"&amp;(COUNTIF($A$8:$A$67,($A102+5))-1),""),IF(COUNTIFS(Einstellungen!$A$23:$A$34,"&lt;="&amp;($A102+5),Einstellungen!$B$23:$B$34,"&gt;="&amp;($A102+5))&gt;0,"Ferien",IF(COUNTIFS(Einstellungen!$A$38:$A$43,"&lt;="&amp;($A102+5),Einstellungen!$B$38:$B$43,"&gt;="&amp;($A102+5))&gt;0,"Sperre",IF(COUNTIF(Einstellungen!$A$47:$A$50,($A102+5))&gt;0,"Nachschr.","")))))</f>
        <v/>
      </c>
      <c r="I102" s="32">
        <f>IF(A102="","",COUNTIFS($I$8:$I$67,A102,$D$8:$D$67,"Klassenarbeit"))</f>
        <v/>
      </c>
      <c r="J102" s="32">
        <f>IF(A102="","",IF(A102&lt;=Einstellungen!$C$6,1,2))</f>
        <v/>
      </c>
    </row>
    <row r="103">
      <c r="A103" s="40">
        <f>IF(A102="","",IF(A102+7&gt;Einstellungen!$C$7,"",A102+7))</f>
        <v/>
      </c>
      <c r="B103" s="32">
        <f>IF(A103="","",WEEKNUM(A103,21))</f>
        <v/>
      </c>
      <c r="C103" s="44">
        <f>IF($A103="","",IF(COUNTIF($A$8:$A$67,($A103+0))&gt;0,IF(INDEX($C$8:$C$67,MATCH(($A103+0),$A$8:$A$67,0))="","?",INDEX($C$8:$C$67,MATCH(($A103+0),$A$8:$A$67,0)))&amp;IF(COUNTIF($A$8:$A$67,($A103+0))&gt;1," +"&amp;(COUNTIF($A$8:$A$67,($A103+0))-1),""),IF(COUNTIFS(Einstellungen!$A$23:$A$34,"&lt;="&amp;($A103+0),Einstellungen!$B$23:$B$34,"&gt;="&amp;($A103+0))&gt;0,"Ferien",IF(COUNTIFS(Einstellungen!$A$38:$A$43,"&lt;="&amp;($A103+0),Einstellungen!$B$38:$B$43,"&gt;="&amp;($A103+0))&gt;0,"Sperre",IF(COUNTIF(Einstellungen!$A$47:$A$50,($A103+0))&gt;0,"Nachschr.","")))))</f>
        <v/>
      </c>
      <c r="D103" s="44">
        <f>IF($A103="","",IF(COUNTIF($A$8:$A$67,($A103+1))&gt;0,IF(INDEX($C$8:$C$67,MATCH(($A103+1),$A$8:$A$67,0))="","?",INDEX($C$8:$C$67,MATCH(($A103+1),$A$8:$A$67,0)))&amp;IF(COUNTIF($A$8:$A$67,($A103+1))&gt;1," +"&amp;(COUNTIF($A$8:$A$67,($A103+1))-1),""),IF(COUNTIFS(Einstellungen!$A$23:$A$34,"&lt;="&amp;($A103+1),Einstellungen!$B$23:$B$34,"&gt;="&amp;($A103+1))&gt;0,"Ferien",IF(COUNTIFS(Einstellungen!$A$38:$A$43,"&lt;="&amp;($A103+1),Einstellungen!$B$38:$B$43,"&gt;="&amp;($A103+1))&gt;0,"Sperre",IF(COUNTIF(Einstellungen!$A$47:$A$50,($A103+1))&gt;0,"Nachschr.","")))))</f>
        <v/>
      </c>
      <c r="E103" s="44">
        <f>IF($A103="","",IF(COUNTIF($A$8:$A$67,($A103+2))&gt;0,IF(INDEX($C$8:$C$67,MATCH(($A103+2),$A$8:$A$67,0))="","?",INDEX($C$8:$C$67,MATCH(($A103+2),$A$8:$A$67,0)))&amp;IF(COUNTIF($A$8:$A$67,($A103+2))&gt;1," +"&amp;(COUNTIF($A$8:$A$67,($A103+2))-1),""),IF(COUNTIFS(Einstellungen!$A$23:$A$34,"&lt;="&amp;($A103+2),Einstellungen!$B$23:$B$34,"&gt;="&amp;($A103+2))&gt;0,"Ferien",IF(COUNTIFS(Einstellungen!$A$38:$A$43,"&lt;="&amp;($A103+2),Einstellungen!$B$38:$B$43,"&gt;="&amp;($A103+2))&gt;0,"Sperre",IF(COUNTIF(Einstellungen!$A$47:$A$50,($A103+2))&gt;0,"Nachschr.","")))))</f>
        <v/>
      </c>
      <c r="F103" s="44">
        <f>IF($A103="","",IF(COUNTIF($A$8:$A$67,($A103+3))&gt;0,IF(INDEX($C$8:$C$67,MATCH(($A103+3),$A$8:$A$67,0))="","?",INDEX($C$8:$C$67,MATCH(($A103+3),$A$8:$A$67,0)))&amp;IF(COUNTIF($A$8:$A$67,($A103+3))&gt;1," +"&amp;(COUNTIF($A$8:$A$67,($A103+3))-1),""),IF(COUNTIFS(Einstellungen!$A$23:$A$34,"&lt;="&amp;($A103+3),Einstellungen!$B$23:$B$34,"&gt;="&amp;($A103+3))&gt;0,"Ferien",IF(COUNTIFS(Einstellungen!$A$38:$A$43,"&lt;="&amp;($A103+3),Einstellungen!$B$38:$B$43,"&gt;="&amp;($A103+3))&gt;0,"Sperre",IF(COUNTIF(Einstellungen!$A$47:$A$50,($A103+3))&gt;0,"Nachschr.","")))))</f>
        <v/>
      </c>
      <c r="G103" s="44">
        <f>IF($A103="","",IF(COUNTIF($A$8:$A$67,($A103+4))&gt;0,IF(INDEX($C$8:$C$67,MATCH(($A103+4),$A$8:$A$67,0))="","?",INDEX($C$8:$C$67,MATCH(($A103+4),$A$8:$A$67,0)))&amp;IF(COUNTIF($A$8:$A$67,($A103+4))&gt;1," +"&amp;(COUNTIF($A$8:$A$67,($A103+4))-1),""),IF(COUNTIFS(Einstellungen!$A$23:$A$34,"&lt;="&amp;($A103+4),Einstellungen!$B$23:$B$34,"&gt;="&amp;($A103+4))&gt;0,"Ferien",IF(COUNTIFS(Einstellungen!$A$38:$A$43,"&lt;="&amp;($A103+4),Einstellungen!$B$38:$B$43,"&gt;="&amp;($A103+4))&gt;0,"Sperre",IF(COUNTIF(Einstellungen!$A$47:$A$50,($A103+4))&gt;0,"Nachschr.","")))))</f>
        <v/>
      </c>
      <c r="H103" s="44">
        <f>IF($A103="","",IF(COUNTIF($A$8:$A$67,($A103+5))&gt;0,IF(INDEX($C$8:$C$67,MATCH(($A103+5),$A$8:$A$67,0))="","?",INDEX($C$8:$C$67,MATCH(($A103+5),$A$8:$A$67,0)))&amp;IF(COUNTIF($A$8:$A$67,($A103+5))&gt;1," +"&amp;(COUNTIF($A$8:$A$67,($A103+5))-1),""),IF(COUNTIFS(Einstellungen!$A$23:$A$34,"&lt;="&amp;($A103+5),Einstellungen!$B$23:$B$34,"&gt;="&amp;($A103+5))&gt;0,"Ferien",IF(COUNTIFS(Einstellungen!$A$38:$A$43,"&lt;="&amp;($A103+5),Einstellungen!$B$38:$B$43,"&gt;="&amp;($A103+5))&gt;0,"Sperre",IF(COUNTIF(Einstellungen!$A$47:$A$50,($A103+5))&gt;0,"Nachschr.","")))))</f>
        <v/>
      </c>
      <c r="I103" s="32">
        <f>IF(A103="","",COUNTIFS($I$8:$I$67,A103,$D$8:$D$67,"Klassenarbeit"))</f>
        <v/>
      </c>
      <c r="J103" s="32">
        <f>IF(A103="","",IF(A103&lt;=Einstellungen!$C$6,1,2))</f>
        <v/>
      </c>
    </row>
    <row r="104">
      <c r="A104" s="40">
        <f>IF(A103="","",IF(A103+7&gt;Einstellungen!$C$7,"",A103+7))</f>
        <v/>
      </c>
      <c r="B104" s="32">
        <f>IF(A104="","",WEEKNUM(A104,21))</f>
        <v/>
      </c>
      <c r="C104" s="44">
        <f>IF($A104="","",IF(COUNTIF($A$8:$A$67,($A104+0))&gt;0,IF(INDEX($C$8:$C$67,MATCH(($A104+0),$A$8:$A$67,0))="","?",INDEX($C$8:$C$67,MATCH(($A104+0),$A$8:$A$67,0)))&amp;IF(COUNTIF($A$8:$A$67,($A104+0))&gt;1," +"&amp;(COUNTIF($A$8:$A$67,($A104+0))-1),""),IF(COUNTIFS(Einstellungen!$A$23:$A$34,"&lt;="&amp;($A104+0),Einstellungen!$B$23:$B$34,"&gt;="&amp;($A104+0))&gt;0,"Ferien",IF(COUNTIFS(Einstellungen!$A$38:$A$43,"&lt;="&amp;($A104+0),Einstellungen!$B$38:$B$43,"&gt;="&amp;($A104+0))&gt;0,"Sperre",IF(COUNTIF(Einstellungen!$A$47:$A$50,($A104+0))&gt;0,"Nachschr.","")))))</f>
        <v/>
      </c>
      <c r="D104" s="44">
        <f>IF($A104="","",IF(COUNTIF($A$8:$A$67,($A104+1))&gt;0,IF(INDEX($C$8:$C$67,MATCH(($A104+1),$A$8:$A$67,0))="","?",INDEX($C$8:$C$67,MATCH(($A104+1),$A$8:$A$67,0)))&amp;IF(COUNTIF($A$8:$A$67,($A104+1))&gt;1," +"&amp;(COUNTIF($A$8:$A$67,($A104+1))-1),""),IF(COUNTIFS(Einstellungen!$A$23:$A$34,"&lt;="&amp;($A104+1),Einstellungen!$B$23:$B$34,"&gt;="&amp;($A104+1))&gt;0,"Ferien",IF(COUNTIFS(Einstellungen!$A$38:$A$43,"&lt;="&amp;($A104+1),Einstellungen!$B$38:$B$43,"&gt;="&amp;($A104+1))&gt;0,"Sperre",IF(COUNTIF(Einstellungen!$A$47:$A$50,($A104+1))&gt;0,"Nachschr.","")))))</f>
        <v/>
      </c>
      <c r="E104" s="44">
        <f>IF($A104="","",IF(COUNTIF($A$8:$A$67,($A104+2))&gt;0,IF(INDEX($C$8:$C$67,MATCH(($A104+2),$A$8:$A$67,0))="","?",INDEX($C$8:$C$67,MATCH(($A104+2),$A$8:$A$67,0)))&amp;IF(COUNTIF($A$8:$A$67,($A104+2))&gt;1," +"&amp;(COUNTIF($A$8:$A$67,($A104+2))-1),""),IF(COUNTIFS(Einstellungen!$A$23:$A$34,"&lt;="&amp;($A104+2),Einstellungen!$B$23:$B$34,"&gt;="&amp;($A104+2))&gt;0,"Ferien",IF(COUNTIFS(Einstellungen!$A$38:$A$43,"&lt;="&amp;($A104+2),Einstellungen!$B$38:$B$43,"&gt;="&amp;($A104+2))&gt;0,"Sperre",IF(COUNTIF(Einstellungen!$A$47:$A$50,($A104+2))&gt;0,"Nachschr.","")))))</f>
        <v/>
      </c>
      <c r="F104" s="44">
        <f>IF($A104="","",IF(COUNTIF($A$8:$A$67,($A104+3))&gt;0,IF(INDEX($C$8:$C$67,MATCH(($A104+3),$A$8:$A$67,0))="","?",INDEX($C$8:$C$67,MATCH(($A104+3),$A$8:$A$67,0)))&amp;IF(COUNTIF($A$8:$A$67,($A104+3))&gt;1," +"&amp;(COUNTIF($A$8:$A$67,($A104+3))-1),""),IF(COUNTIFS(Einstellungen!$A$23:$A$34,"&lt;="&amp;($A104+3),Einstellungen!$B$23:$B$34,"&gt;="&amp;($A104+3))&gt;0,"Ferien",IF(COUNTIFS(Einstellungen!$A$38:$A$43,"&lt;="&amp;($A104+3),Einstellungen!$B$38:$B$43,"&gt;="&amp;($A104+3))&gt;0,"Sperre",IF(COUNTIF(Einstellungen!$A$47:$A$50,($A104+3))&gt;0,"Nachschr.","")))))</f>
        <v/>
      </c>
      <c r="G104" s="44">
        <f>IF($A104="","",IF(COUNTIF($A$8:$A$67,($A104+4))&gt;0,IF(INDEX($C$8:$C$67,MATCH(($A104+4),$A$8:$A$67,0))="","?",INDEX($C$8:$C$67,MATCH(($A104+4),$A$8:$A$67,0)))&amp;IF(COUNTIF($A$8:$A$67,($A104+4))&gt;1," +"&amp;(COUNTIF($A$8:$A$67,($A104+4))-1),""),IF(COUNTIFS(Einstellungen!$A$23:$A$34,"&lt;="&amp;($A104+4),Einstellungen!$B$23:$B$34,"&gt;="&amp;($A104+4))&gt;0,"Ferien",IF(COUNTIFS(Einstellungen!$A$38:$A$43,"&lt;="&amp;($A104+4),Einstellungen!$B$38:$B$43,"&gt;="&amp;($A104+4))&gt;0,"Sperre",IF(COUNTIF(Einstellungen!$A$47:$A$50,($A104+4))&gt;0,"Nachschr.","")))))</f>
        <v/>
      </c>
      <c r="H104" s="44">
        <f>IF($A104="","",IF(COUNTIF($A$8:$A$67,($A104+5))&gt;0,IF(INDEX($C$8:$C$67,MATCH(($A104+5),$A$8:$A$67,0))="","?",INDEX($C$8:$C$67,MATCH(($A104+5),$A$8:$A$67,0)))&amp;IF(COUNTIF($A$8:$A$67,($A104+5))&gt;1," +"&amp;(COUNTIF($A$8:$A$67,($A104+5))-1),""),IF(COUNTIFS(Einstellungen!$A$23:$A$34,"&lt;="&amp;($A104+5),Einstellungen!$B$23:$B$34,"&gt;="&amp;($A104+5))&gt;0,"Ferien",IF(COUNTIFS(Einstellungen!$A$38:$A$43,"&lt;="&amp;($A104+5),Einstellungen!$B$38:$B$43,"&gt;="&amp;($A104+5))&gt;0,"Sperre",IF(COUNTIF(Einstellungen!$A$47:$A$50,($A104+5))&gt;0,"Nachschr.","")))))</f>
        <v/>
      </c>
      <c r="I104" s="32">
        <f>IF(A104="","",COUNTIFS($I$8:$I$67,A104,$D$8:$D$67,"Klassenarbeit"))</f>
        <v/>
      </c>
      <c r="J104" s="32">
        <f>IF(A104="","",IF(A104&lt;=Einstellungen!$C$6,1,2))</f>
        <v/>
      </c>
    </row>
    <row r="105">
      <c r="A105" s="40">
        <f>IF(A104="","",IF(A104+7&gt;Einstellungen!$C$7,"",A104+7))</f>
        <v/>
      </c>
      <c r="B105" s="32">
        <f>IF(A105="","",WEEKNUM(A105,21))</f>
        <v/>
      </c>
      <c r="C105" s="44">
        <f>IF($A105="","",IF(COUNTIF($A$8:$A$67,($A105+0))&gt;0,IF(INDEX($C$8:$C$67,MATCH(($A105+0),$A$8:$A$67,0))="","?",INDEX($C$8:$C$67,MATCH(($A105+0),$A$8:$A$67,0)))&amp;IF(COUNTIF($A$8:$A$67,($A105+0))&gt;1," +"&amp;(COUNTIF($A$8:$A$67,($A105+0))-1),""),IF(COUNTIFS(Einstellungen!$A$23:$A$34,"&lt;="&amp;($A105+0),Einstellungen!$B$23:$B$34,"&gt;="&amp;($A105+0))&gt;0,"Ferien",IF(COUNTIFS(Einstellungen!$A$38:$A$43,"&lt;="&amp;($A105+0),Einstellungen!$B$38:$B$43,"&gt;="&amp;($A105+0))&gt;0,"Sperre",IF(COUNTIF(Einstellungen!$A$47:$A$50,($A105+0))&gt;0,"Nachschr.","")))))</f>
        <v/>
      </c>
      <c r="D105" s="44">
        <f>IF($A105="","",IF(COUNTIF($A$8:$A$67,($A105+1))&gt;0,IF(INDEX($C$8:$C$67,MATCH(($A105+1),$A$8:$A$67,0))="","?",INDEX($C$8:$C$67,MATCH(($A105+1),$A$8:$A$67,0)))&amp;IF(COUNTIF($A$8:$A$67,($A105+1))&gt;1," +"&amp;(COUNTIF($A$8:$A$67,($A105+1))-1),""),IF(COUNTIFS(Einstellungen!$A$23:$A$34,"&lt;="&amp;($A105+1),Einstellungen!$B$23:$B$34,"&gt;="&amp;($A105+1))&gt;0,"Ferien",IF(COUNTIFS(Einstellungen!$A$38:$A$43,"&lt;="&amp;($A105+1),Einstellungen!$B$38:$B$43,"&gt;="&amp;($A105+1))&gt;0,"Sperre",IF(COUNTIF(Einstellungen!$A$47:$A$50,($A105+1))&gt;0,"Nachschr.","")))))</f>
        <v/>
      </c>
      <c r="E105" s="44">
        <f>IF($A105="","",IF(COUNTIF($A$8:$A$67,($A105+2))&gt;0,IF(INDEX($C$8:$C$67,MATCH(($A105+2),$A$8:$A$67,0))="","?",INDEX($C$8:$C$67,MATCH(($A105+2),$A$8:$A$67,0)))&amp;IF(COUNTIF($A$8:$A$67,($A105+2))&gt;1," +"&amp;(COUNTIF($A$8:$A$67,($A105+2))-1),""),IF(COUNTIFS(Einstellungen!$A$23:$A$34,"&lt;="&amp;($A105+2),Einstellungen!$B$23:$B$34,"&gt;="&amp;($A105+2))&gt;0,"Ferien",IF(COUNTIFS(Einstellungen!$A$38:$A$43,"&lt;="&amp;($A105+2),Einstellungen!$B$38:$B$43,"&gt;="&amp;($A105+2))&gt;0,"Sperre",IF(COUNTIF(Einstellungen!$A$47:$A$50,($A105+2))&gt;0,"Nachschr.","")))))</f>
        <v/>
      </c>
      <c r="F105" s="44">
        <f>IF($A105="","",IF(COUNTIF($A$8:$A$67,($A105+3))&gt;0,IF(INDEX($C$8:$C$67,MATCH(($A105+3),$A$8:$A$67,0))="","?",INDEX($C$8:$C$67,MATCH(($A105+3),$A$8:$A$67,0)))&amp;IF(COUNTIF($A$8:$A$67,($A105+3))&gt;1," +"&amp;(COUNTIF($A$8:$A$67,($A105+3))-1),""),IF(COUNTIFS(Einstellungen!$A$23:$A$34,"&lt;="&amp;($A105+3),Einstellungen!$B$23:$B$34,"&gt;="&amp;($A105+3))&gt;0,"Ferien",IF(COUNTIFS(Einstellungen!$A$38:$A$43,"&lt;="&amp;($A105+3),Einstellungen!$B$38:$B$43,"&gt;="&amp;($A105+3))&gt;0,"Sperre",IF(COUNTIF(Einstellungen!$A$47:$A$50,($A105+3))&gt;0,"Nachschr.","")))))</f>
        <v/>
      </c>
      <c r="G105" s="44">
        <f>IF($A105="","",IF(COUNTIF($A$8:$A$67,($A105+4))&gt;0,IF(INDEX($C$8:$C$67,MATCH(($A105+4),$A$8:$A$67,0))="","?",INDEX($C$8:$C$67,MATCH(($A105+4),$A$8:$A$67,0)))&amp;IF(COUNTIF($A$8:$A$67,($A105+4))&gt;1," +"&amp;(COUNTIF($A$8:$A$67,($A105+4))-1),""),IF(COUNTIFS(Einstellungen!$A$23:$A$34,"&lt;="&amp;($A105+4),Einstellungen!$B$23:$B$34,"&gt;="&amp;($A105+4))&gt;0,"Ferien",IF(COUNTIFS(Einstellungen!$A$38:$A$43,"&lt;="&amp;($A105+4),Einstellungen!$B$38:$B$43,"&gt;="&amp;($A105+4))&gt;0,"Sperre",IF(COUNTIF(Einstellungen!$A$47:$A$50,($A105+4))&gt;0,"Nachschr.","")))))</f>
        <v/>
      </c>
      <c r="H105" s="44">
        <f>IF($A105="","",IF(COUNTIF($A$8:$A$67,($A105+5))&gt;0,IF(INDEX($C$8:$C$67,MATCH(($A105+5),$A$8:$A$67,0))="","?",INDEX($C$8:$C$67,MATCH(($A105+5),$A$8:$A$67,0)))&amp;IF(COUNTIF($A$8:$A$67,($A105+5))&gt;1," +"&amp;(COUNTIF($A$8:$A$67,($A105+5))-1),""),IF(COUNTIFS(Einstellungen!$A$23:$A$34,"&lt;="&amp;($A105+5),Einstellungen!$B$23:$B$34,"&gt;="&amp;($A105+5))&gt;0,"Ferien",IF(COUNTIFS(Einstellungen!$A$38:$A$43,"&lt;="&amp;($A105+5),Einstellungen!$B$38:$B$43,"&gt;="&amp;($A105+5))&gt;0,"Sperre",IF(COUNTIF(Einstellungen!$A$47:$A$50,($A105+5))&gt;0,"Nachschr.","")))))</f>
        <v/>
      </c>
      <c r="I105" s="32">
        <f>IF(A105="","",COUNTIFS($I$8:$I$67,A105,$D$8:$D$67,"Klassenarbeit"))</f>
        <v/>
      </c>
      <c r="J105" s="32">
        <f>IF(A105="","",IF(A105&lt;=Einstellungen!$C$6,1,2))</f>
        <v/>
      </c>
    </row>
    <row r="106">
      <c r="A106" s="40">
        <f>IF(A105="","",IF(A105+7&gt;Einstellungen!$C$7,"",A105+7))</f>
        <v/>
      </c>
      <c r="B106" s="32">
        <f>IF(A106="","",WEEKNUM(A106,21))</f>
        <v/>
      </c>
      <c r="C106" s="44">
        <f>IF($A106="","",IF(COUNTIF($A$8:$A$67,($A106+0))&gt;0,IF(INDEX($C$8:$C$67,MATCH(($A106+0),$A$8:$A$67,0))="","?",INDEX($C$8:$C$67,MATCH(($A106+0),$A$8:$A$67,0)))&amp;IF(COUNTIF($A$8:$A$67,($A106+0))&gt;1," +"&amp;(COUNTIF($A$8:$A$67,($A106+0))-1),""),IF(COUNTIFS(Einstellungen!$A$23:$A$34,"&lt;="&amp;($A106+0),Einstellungen!$B$23:$B$34,"&gt;="&amp;($A106+0))&gt;0,"Ferien",IF(COUNTIFS(Einstellungen!$A$38:$A$43,"&lt;="&amp;($A106+0),Einstellungen!$B$38:$B$43,"&gt;="&amp;($A106+0))&gt;0,"Sperre",IF(COUNTIF(Einstellungen!$A$47:$A$50,($A106+0))&gt;0,"Nachschr.","")))))</f>
        <v/>
      </c>
      <c r="D106" s="44">
        <f>IF($A106="","",IF(COUNTIF($A$8:$A$67,($A106+1))&gt;0,IF(INDEX($C$8:$C$67,MATCH(($A106+1),$A$8:$A$67,0))="","?",INDEX($C$8:$C$67,MATCH(($A106+1),$A$8:$A$67,0)))&amp;IF(COUNTIF($A$8:$A$67,($A106+1))&gt;1," +"&amp;(COUNTIF($A$8:$A$67,($A106+1))-1),""),IF(COUNTIFS(Einstellungen!$A$23:$A$34,"&lt;="&amp;($A106+1),Einstellungen!$B$23:$B$34,"&gt;="&amp;($A106+1))&gt;0,"Ferien",IF(COUNTIFS(Einstellungen!$A$38:$A$43,"&lt;="&amp;($A106+1),Einstellungen!$B$38:$B$43,"&gt;="&amp;($A106+1))&gt;0,"Sperre",IF(COUNTIF(Einstellungen!$A$47:$A$50,($A106+1))&gt;0,"Nachschr.","")))))</f>
        <v/>
      </c>
      <c r="E106" s="44">
        <f>IF($A106="","",IF(COUNTIF($A$8:$A$67,($A106+2))&gt;0,IF(INDEX($C$8:$C$67,MATCH(($A106+2),$A$8:$A$67,0))="","?",INDEX($C$8:$C$67,MATCH(($A106+2),$A$8:$A$67,0)))&amp;IF(COUNTIF($A$8:$A$67,($A106+2))&gt;1," +"&amp;(COUNTIF($A$8:$A$67,($A106+2))-1),""),IF(COUNTIFS(Einstellungen!$A$23:$A$34,"&lt;="&amp;($A106+2),Einstellungen!$B$23:$B$34,"&gt;="&amp;($A106+2))&gt;0,"Ferien",IF(COUNTIFS(Einstellungen!$A$38:$A$43,"&lt;="&amp;($A106+2),Einstellungen!$B$38:$B$43,"&gt;="&amp;($A106+2))&gt;0,"Sperre",IF(COUNTIF(Einstellungen!$A$47:$A$50,($A106+2))&gt;0,"Nachschr.","")))))</f>
        <v/>
      </c>
      <c r="F106" s="44">
        <f>IF($A106="","",IF(COUNTIF($A$8:$A$67,($A106+3))&gt;0,IF(INDEX($C$8:$C$67,MATCH(($A106+3),$A$8:$A$67,0))="","?",INDEX($C$8:$C$67,MATCH(($A106+3),$A$8:$A$67,0)))&amp;IF(COUNTIF($A$8:$A$67,($A106+3))&gt;1," +"&amp;(COUNTIF($A$8:$A$67,($A106+3))-1),""),IF(COUNTIFS(Einstellungen!$A$23:$A$34,"&lt;="&amp;($A106+3),Einstellungen!$B$23:$B$34,"&gt;="&amp;($A106+3))&gt;0,"Ferien",IF(COUNTIFS(Einstellungen!$A$38:$A$43,"&lt;="&amp;($A106+3),Einstellungen!$B$38:$B$43,"&gt;="&amp;($A106+3))&gt;0,"Sperre",IF(COUNTIF(Einstellungen!$A$47:$A$50,($A106+3))&gt;0,"Nachschr.","")))))</f>
        <v/>
      </c>
      <c r="G106" s="44">
        <f>IF($A106="","",IF(COUNTIF($A$8:$A$67,($A106+4))&gt;0,IF(INDEX($C$8:$C$67,MATCH(($A106+4),$A$8:$A$67,0))="","?",INDEX($C$8:$C$67,MATCH(($A106+4),$A$8:$A$67,0)))&amp;IF(COUNTIF($A$8:$A$67,($A106+4))&gt;1," +"&amp;(COUNTIF($A$8:$A$67,($A106+4))-1),""),IF(COUNTIFS(Einstellungen!$A$23:$A$34,"&lt;="&amp;($A106+4),Einstellungen!$B$23:$B$34,"&gt;="&amp;($A106+4))&gt;0,"Ferien",IF(COUNTIFS(Einstellungen!$A$38:$A$43,"&lt;="&amp;($A106+4),Einstellungen!$B$38:$B$43,"&gt;="&amp;($A106+4))&gt;0,"Sperre",IF(COUNTIF(Einstellungen!$A$47:$A$50,($A106+4))&gt;0,"Nachschr.","")))))</f>
        <v/>
      </c>
      <c r="H106" s="44">
        <f>IF($A106="","",IF(COUNTIF($A$8:$A$67,($A106+5))&gt;0,IF(INDEX($C$8:$C$67,MATCH(($A106+5),$A$8:$A$67,0))="","?",INDEX($C$8:$C$67,MATCH(($A106+5),$A$8:$A$67,0)))&amp;IF(COUNTIF($A$8:$A$67,($A106+5))&gt;1," +"&amp;(COUNTIF($A$8:$A$67,($A106+5))-1),""),IF(COUNTIFS(Einstellungen!$A$23:$A$34,"&lt;="&amp;($A106+5),Einstellungen!$B$23:$B$34,"&gt;="&amp;($A106+5))&gt;0,"Ferien",IF(COUNTIFS(Einstellungen!$A$38:$A$43,"&lt;="&amp;($A106+5),Einstellungen!$B$38:$B$43,"&gt;="&amp;($A106+5))&gt;0,"Sperre",IF(COUNTIF(Einstellungen!$A$47:$A$50,($A106+5))&gt;0,"Nachschr.","")))))</f>
        <v/>
      </c>
      <c r="I106" s="32">
        <f>IF(A106="","",COUNTIFS($I$8:$I$67,A106,$D$8:$D$67,"Klassenarbeit"))</f>
        <v/>
      </c>
      <c r="J106" s="32">
        <f>IF(A106="","",IF(A106&lt;=Einstellungen!$C$6,1,2))</f>
        <v/>
      </c>
    </row>
    <row r="107">
      <c r="A107" s="40">
        <f>IF(A106="","",IF(A106+7&gt;Einstellungen!$C$7,"",A106+7))</f>
        <v/>
      </c>
      <c r="B107" s="32">
        <f>IF(A107="","",WEEKNUM(A107,21))</f>
        <v/>
      </c>
      <c r="C107" s="44">
        <f>IF($A107="","",IF(COUNTIF($A$8:$A$67,($A107+0))&gt;0,IF(INDEX($C$8:$C$67,MATCH(($A107+0),$A$8:$A$67,0))="","?",INDEX($C$8:$C$67,MATCH(($A107+0),$A$8:$A$67,0)))&amp;IF(COUNTIF($A$8:$A$67,($A107+0))&gt;1," +"&amp;(COUNTIF($A$8:$A$67,($A107+0))-1),""),IF(COUNTIFS(Einstellungen!$A$23:$A$34,"&lt;="&amp;($A107+0),Einstellungen!$B$23:$B$34,"&gt;="&amp;($A107+0))&gt;0,"Ferien",IF(COUNTIFS(Einstellungen!$A$38:$A$43,"&lt;="&amp;($A107+0),Einstellungen!$B$38:$B$43,"&gt;="&amp;($A107+0))&gt;0,"Sperre",IF(COUNTIF(Einstellungen!$A$47:$A$50,($A107+0))&gt;0,"Nachschr.","")))))</f>
        <v/>
      </c>
      <c r="D107" s="44">
        <f>IF($A107="","",IF(COUNTIF($A$8:$A$67,($A107+1))&gt;0,IF(INDEX($C$8:$C$67,MATCH(($A107+1),$A$8:$A$67,0))="","?",INDEX($C$8:$C$67,MATCH(($A107+1),$A$8:$A$67,0)))&amp;IF(COUNTIF($A$8:$A$67,($A107+1))&gt;1," +"&amp;(COUNTIF($A$8:$A$67,($A107+1))-1),""),IF(COUNTIFS(Einstellungen!$A$23:$A$34,"&lt;="&amp;($A107+1),Einstellungen!$B$23:$B$34,"&gt;="&amp;($A107+1))&gt;0,"Ferien",IF(COUNTIFS(Einstellungen!$A$38:$A$43,"&lt;="&amp;($A107+1),Einstellungen!$B$38:$B$43,"&gt;="&amp;($A107+1))&gt;0,"Sperre",IF(COUNTIF(Einstellungen!$A$47:$A$50,($A107+1))&gt;0,"Nachschr.","")))))</f>
        <v/>
      </c>
      <c r="E107" s="44">
        <f>IF($A107="","",IF(COUNTIF($A$8:$A$67,($A107+2))&gt;0,IF(INDEX($C$8:$C$67,MATCH(($A107+2),$A$8:$A$67,0))="","?",INDEX($C$8:$C$67,MATCH(($A107+2),$A$8:$A$67,0)))&amp;IF(COUNTIF($A$8:$A$67,($A107+2))&gt;1," +"&amp;(COUNTIF($A$8:$A$67,($A107+2))-1),""),IF(COUNTIFS(Einstellungen!$A$23:$A$34,"&lt;="&amp;($A107+2),Einstellungen!$B$23:$B$34,"&gt;="&amp;($A107+2))&gt;0,"Ferien",IF(COUNTIFS(Einstellungen!$A$38:$A$43,"&lt;="&amp;($A107+2),Einstellungen!$B$38:$B$43,"&gt;="&amp;($A107+2))&gt;0,"Sperre",IF(COUNTIF(Einstellungen!$A$47:$A$50,($A107+2))&gt;0,"Nachschr.","")))))</f>
        <v/>
      </c>
      <c r="F107" s="44">
        <f>IF($A107="","",IF(COUNTIF($A$8:$A$67,($A107+3))&gt;0,IF(INDEX($C$8:$C$67,MATCH(($A107+3),$A$8:$A$67,0))="","?",INDEX($C$8:$C$67,MATCH(($A107+3),$A$8:$A$67,0)))&amp;IF(COUNTIF($A$8:$A$67,($A107+3))&gt;1," +"&amp;(COUNTIF($A$8:$A$67,($A107+3))-1),""),IF(COUNTIFS(Einstellungen!$A$23:$A$34,"&lt;="&amp;($A107+3),Einstellungen!$B$23:$B$34,"&gt;="&amp;($A107+3))&gt;0,"Ferien",IF(COUNTIFS(Einstellungen!$A$38:$A$43,"&lt;="&amp;($A107+3),Einstellungen!$B$38:$B$43,"&gt;="&amp;($A107+3))&gt;0,"Sperre",IF(COUNTIF(Einstellungen!$A$47:$A$50,($A107+3))&gt;0,"Nachschr.","")))))</f>
        <v/>
      </c>
      <c r="G107" s="44">
        <f>IF($A107="","",IF(COUNTIF($A$8:$A$67,($A107+4))&gt;0,IF(INDEX($C$8:$C$67,MATCH(($A107+4),$A$8:$A$67,0))="","?",INDEX($C$8:$C$67,MATCH(($A107+4),$A$8:$A$67,0)))&amp;IF(COUNTIF($A$8:$A$67,($A107+4))&gt;1," +"&amp;(COUNTIF($A$8:$A$67,($A107+4))-1),""),IF(COUNTIFS(Einstellungen!$A$23:$A$34,"&lt;="&amp;($A107+4),Einstellungen!$B$23:$B$34,"&gt;="&amp;($A107+4))&gt;0,"Ferien",IF(COUNTIFS(Einstellungen!$A$38:$A$43,"&lt;="&amp;($A107+4),Einstellungen!$B$38:$B$43,"&gt;="&amp;($A107+4))&gt;0,"Sperre",IF(COUNTIF(Einstellungen!$A$47:$A$50,($A107+4))&gt;0,"Nachschr.","")))))</f>
        <v/>
      </c>
      <c r="H107" s="44">
        <f>IF($A107="","",IF(COUNTIF($A$8:$A$67,($A107+5))&gt;0,IF(INDEX($C$8:$C$67,MATCH(($A107+5),$A$8:$A$67,0))="","?",INDEX($C$8:$C$67,MATCH(($A107+5),$A$8:$A$67,0)))&amp;IF(COUNTIF($A$8:$A$67,($A107+5))&gt;1," +"&amp;(COUNTIF($A$8:$A$67,($A107+5))-1),""),IF(COUNTIFS(Einstellungen!$A$23:$A$34,"&lt;="&amp;($A107+5),Einstellungen!$B$23:$B$34,"&gt;="&amp;($A107+5))&gt;0,"Ferien",IF(COUNTIFS(Einstellungen!$A$38:$A$43,"&lt;="&amp;($A107+5),Einstellungen!$B$38:$B$43,"&gt;="&amp;($A107+5))&gt;0,"Sperre",IF(COUNTIF(Einstellungen!$A$47:$A$50,($A107+5))&gt;0,"Nachschr.","")))))</f>
        <v/>
      </c>
      <c r="I107" s="32">
        <f>IF(A107="","",COUNTIFS($I$8:$I$67,A107,$D$8:$D$67,"Klassenarbeit"))</f>
        <v/>
      </c>
      <c r="J107" s="32">
        <f>IF(A107="","",IF(A107&lt;=Einstellungen!$C$6,1,2))</f>
        <v/>
      </c>
    </row>
    <row r="108">
      <c r="A108" s="40">
        <f>IF(A107="","",IF(A107+7&gt;Einstellungen!$C$7,"",A107+7))</f>
        <v/>
      </c>
      <c r="B108" s="32">
        <f>IF(A108="","",WEEKNUM(A108,21))</f>
        <v/>
      </c>
      <c r="C108" s="44">
        <f>IF($A108="","",IF(COUNTIF($A$8:$A$67,($A108+0))&gt;0,IF(INDEX($C$8:$C$67,MATCH(($A108+0),$A$8:$A$67,0))="","?",INDEX($C$8:$C$67,MATCH(($A108+0),$A$8:$A$67,0)))&amp;IF(COUNTIF($A$8:$A$67,($A108+0))&gt;1," +"&amp;(COUNTIF($A$8:$A$67,($A108+0))-1),""),IF(COUNTIFS(Einstellungen!$A$23:$A$34,"&lt;="&amp;($A108+0),Einstellungen!$B$23:$B$34,"&gt;="&amp;($A108+0))&gt;0,"Ferien",IF(COUNTIFS(Einstellungen!$A$38:$A$43,"&lt;="&amp;($A108+0),Einstellungen!$B$38:$B$43,"&gt;="&amp;($A108+0))&gt;0,"Sperre",IF(COUNTIF(Einstellungen!$A$47:$A$50,($A108+0))&gt;0,"Nachschr.","")))))</f>
        <v/>
      </c>
      <c r="D108" s="44">
        <f>IF($A108="","",IF(COUNTIF($A$8:$A$67,($A108+1))&gt;0,IF(INDEX($C$8:$C$67,MATCH(($A108+1),$A$8:$A$67,0))="","?",INDEX($C$8:$C$67,MATCH(($A108+1),$A$8:$A$67,0)))&amp;IF(COUNTIF($A$8:$A$67,($A108+1))&gt;1," +"&amp;(COUNTIF($A$8:$A$67,($A108+1))-1),""),IF(COUNTIFS(Einstellungen!$A$23:$A$34,"&lt;="&amp;($A108+1),Einstellungen!$B$23:$B$34,"&gt;="&amp;($A108+1))&gt;0,"Ferien",IF(COUNTIFS(Einstellungen!$A$38:$A$43,"&lt;="&amp;($A108+1),Einstellungen!$B$38:$B$43,"&gt;="&amp;($A108+1))&gt;0,"Sperre",IF(COUNTIF(Einstellungen!$A$47:$A$50,($A108+1))&gt;0,"Nachschr.","")))))</f>
        <v/>
      </c>
      <c r="E108" s="44">
        <f>IF($A108="","",IF(COUNTIF($A$8:$A$67,($A108+2))&gt;0,IF(INDEX($C$8:$C$67,MATCH(($A108+2),$A$8:$A$67,0))="","?",INDEX($C$8:$C$67,MATCH(($A108+2),$A$8:$A$67,0)))&amp;IF(COUNTIF($A$8:$A$67,($A108+2))&gt;1," +"&amp;(COUNTIF($A$8:$A$67,($A108+2))-1),""),IF(COUNTIFS(Einstellungen!$A$23:$A$34,"&lt;="&amp;($A108+2),Einstellungen!$B$23:$B$34,"&gt;="&amp;($A108+2))&gt;0,"Ferien",IF(COUNTIFS(Einstellungen!$A$38:$A$43,"&lt;="&amp;($A108+2),Einstellungen!$B$38:$B$43,"&gt;="&amp;($A108+2))&gt;0,"Sperre",IF(COUNTIF(Einstellungen!$A$47:$A$50,($A108+2))&gt;0,"Nachschr.","")))))</f>
        <v/>
      </c>
      <c r="F108" s="44">
        <f>IF($A108="","",IF(COUNTIF($A$8:$A$67,($A108+3))&gt;0,IF(INDEX($C$8:$C$67,MATCH(($A108+3),$A$8:$A$67,0))="","?",INDEX($C$8:$C$67,MATCH(($A108+3),$A$8:$A$67,0)))&amp;IF(COUNTIF($A$8:$A$67,($A108+3))&gt;1," +"&amp;(COUNTIF($A$8:$A$67,($A108+3))-1),""),IF(COUNTIFS(Einstellungen!$A$23:$A$34,"&lt;="&amp;($A108+3),Einstellungen!$B$23:$B$34,"&gt;="&amp;($A108+3))&gt;0,"Ferien",IF(COUNTIFS(Einstellungen!$A$38:$A$43,"&lt;="&amp;($A108+3),Einstellungen!$B$38:$B$43,"&gt;="&amp;($A108+3))&gt;0,"Sperre",IF(COUNTIF(Einstellungen!$A$47:$A$50,($A108+3))&gt;0,"Nachschr.","")))))</f>
        <v/>
      </c>
      <c r="G108" s="44">
        <f>IF($A108="","",IF(COUNTIF($A$8:$A$67,($A108+4))&gt;0,IF(INDEX($C$8:$C$67,MATCH(($A108+4),$A$8:$A$67,0))="","?",INDEX($C$8:$C$67,MATCH(($A108+4),$A$8:$A$67,0)))&amp;IF(COUNTIF($A$8:$A$67,($A108+4))&gt;1," +"&amp;(COUNTIF($A$8:$A$67,($A108+4))-1),""),IF(COUNTIFS(Einstellungen!$A$23:$A$34,"&lt;="&amp;($A108+4),Einstellungen!$B$23:$B$34,"&gt;="&amp;($A108+4))&gt;0,"Ferien",IF(COUNTIFS(Einstellungen!$A$38:$A$43,"&lt;="&amp;($A108+4),Einstellungen!$B$38:$B$43,"&gt;="&amp;($A108+4))&gt;0,"Sperre",IF(COUNTIF(Einstellungen!$A$47:$A$50,($A108+4))&gt;0,"Nachschr.","")))))</f>
        <v/>
      </c>
      <c r="H108" s="44">
        <f>IF($A108="","",IF(COUNTIF($A$8:$A$67,($A108+5))&gt;0,IF(INDEX($C$8:$C$67,MATCH(($A108+5),$A$8:$A$67,0))="","?",INDEX($C$8:$C$67,MATCH(($A108+5),$A$8:$A$67,0)))&amp;IF(COUNTIF($A$8:$A$67,($A108+5))&gt;1," +"&amp;(COUNTIF($A$8:$A$67,($A108+5))-1),""),IF(COUNTIFS(Einstellungen!$A$23:$A$34,"&lt;="&amp;($A108+5),Einstellungen!$B$23:$B$34,"&gt;="&amp;($A108+5))&gt;0,"Ferien",IF(COUNTIFS(Einstellungen!$A$38:$A$43,"&lt;="&amp;($A108+5),Einstellungen!$B$38:$B$43,"&gt;="&amp;($A108+5))&gt;0,"Sperre",IF(COUNTIF(Einstellungen!$A$47:$A$50,($A108+5))&gt;0,"Nachschr.","")))))</f>
        <v/>
      </c>
      <c r="I108" s="32">
        <f>IF(A108="","",COUNTIFS($I$8:$I$67,A108,$D$8:$D$67,"Klassenarbeit"))</f>
        <v/>
      </c>
      <c r="J108" s="32">
        <f>IF(A108="","",IF(A108&lt;=Einstellungen!$C$6,1,2))</f>
        <v/>
      </c>
    </row>
    <row r="109">
      <c r="A109" s="40">
        <f>IF(A108="","",IF(A108+7&gt;Einstellungen!$C$7,"",A108+7))</f>
        <v/>
      </c>
      <c r="B109" s="32">
        <f>IF(A109="","",WEEKNUM(A109,21))</f>
        <v/>
      </c>
      <c r="C109" s="44">
        <f>IF($A109="","",IF(COUNTIF($A$8:$A$67,($A109+0))&gt;0,IF(INDEX($C$8:$C$67,MATCH(($A109+0),$A$8:$A$67,0))="","?",INDEX($C$8:$C$67,MATCH(($A109+0),$A$8:$A$67,0)))&amp;IF(COUNTIF($A$8:$A$67,($A109+0))&gt;1," +"&amp;(COUNTIF($A$8:$A$67,($A109+0))-1),""),IF(COUNTIFS(Einstellungen!$A$23:$A$34,"&lt;="&amp;($A109+0),Einstellungen!$B$23:$B$34,"&gt;="&amp;($A109+0))&gt;0,"Ferien",IF(COUNTIFS(Einstellungen!$A$38:$A$43,"&lt;="&amp;($A109+0),Einstellungen!$B$38:$B$43,"&gt;="&amp;($A109+0))&gt;0,"Sperre",IF(COUNTIF(Einstellungen!$A$47:$A$50,($A109+0))&gt;0,"Nachschr.","")))))</f>
        <v/>
      </c>
      <c r="D109" s="44">
        <f>IF($A109="","",IF(COUNTIF($A$8:$A$67,($A109+1))&gt;0,IF(INDEX($C$8:$C$67,MATCH(($A109+1),$A$8:$A$67,0))="","?",INDEX($C$8:$C$67,MATCH(($A109+1),$A$8:$A$67,0)))&amp;IF(COUNTIF($A$8:$A$67,($A109+1))&gt;1," +"&amp;(COUNTIF($A$8:$A$67,($A109+1))-1),""),IF(COUNTIFS(Einstellungen!$A$23:$A$34,"&lt;="&amp;($A109+1),Einstellungen!$B$23:$B$34,"&gt;="&amp;($A109+1))&gt;0,"Ferien",IF(COUNTIFS(Einstellungen!$A$38:$A$43,"&lt;="&amp;($A109+1),Einstellungen!$B$38:$B$43,"&gt;="&amp;($A109+1))&gt;0,"Sperre",IF(COUNTIF(Einstellungen!$A$47:$A$50,($A109+1))&gt;0,"Nachschr.","")))))</f>
        <v/>
      </c>
      <c r="E109" s="44">
        <f>IF($A109="","",IF(COUNTIF($A$8:$A$67,($A109+2))&gt;0,IF(INDEX($C$8:$C$67,MATCH(($A109+2),$A$8:$A$67,0))="","?",INDEX($C$8:$C$67,MATCH(($A109+2),$A$8:$A$67,0)))&amp;IF(COUNTIF($A$8:$A$67,($A109+2))&gt;1," +"&amp;(COUNTIF($A$8:$A$67,($A109+2))-1),""),IF(COUNTIFS(Einstellungen!$A$23:$A$34,"&lt;="&amp;($A109+2),Einstellungen!$B$23:$B$34,"&gt;="&amp;($A109+2))&gt;0,"Ferien",IF(COUNTIFS(Einstellungen!$A$38:$A$43,"&lt;="&amp;($A109+2),Einstellungen!$B$38:$B$43,"&gt;="&amp;($A109+2))&gt;0,"Sperre",IF(COUNTIF(Einstellungen!$A$47:$A$50,($A109+2))&gt;0,"Nachschr.","")))))</f>
        <v/>
      </c>
      <c r="F109" s="44">
        <f>IF($A109="","",IF(COUNTIF($A$8:$A$67,($A109+3))&gt;0,IF(INDEX($C$8:$C$67,MATCH(($A109+3),$A$8:$A$67,0))="","?",INDEX($C$8:$C$67,MATCH(($A109+3),$A$8:$A$67,0)))&amp;IF(COUNTIF($A$8:$A$67,($A109+3))&gt;1," +"&amp;(COUNTIF($A$8:$A$67,($A109+3))-1),""),IF(COUNTIFS(Einstellungen!$A$23:$A$34,"&lt;="&amp;($A109+3),Einstellungen!$B$23:$B$34,"&gt;="&amp;($A109+3))&gt;0,"Ferien",IF(COUNTIFS(Einstellungen!$A$38:$A$43,"&lt;="&amp;($A109+3),Einstellungen!$B$38:$B$43,"&gt;="&amp;($A109+3))&gt;0,"Sperre",IF(COUNTIF(Einstellungen!$A$47:$A$50,($A109+3))&gt;0,"Nachschr.","")))))</f>
        <v/>
      </c>
      <c r="G109" s="44">
        <f>IF($A109="","",IF(COUNTIF($A$8:$A$67,($A109+4))&gt;0,IF(INDEX($C$8:$C$67,MATCH(($A109+4),$A$8:$A$67,0))="","?",INDEX($C$8:$C$67,MATCH(($A109+4),$A$8:$A$67,0)))&amp;IF(COUNTIF($A$8:$A$67,($A109+4))&gt;1," +"&amp;(COUNTIF($A$8:$A$67,($A109+4))-1),""),IF(COUNTIFS(Einstellungen!$A$23:$A$34,"&lt;="&amp;($A109+4),Einstellungen!$B$23:$B$34,"&gt;="&amp;($A109+4))&gt;0,"Ferien",IF(COUNTIFS(Einstellungen!$A$38:$A$43,"&lt;="&amp;($A109+4),Einstellungen!$B$38:$B$43,"&gt;="&amp;($A109+4))&gt;0,"Sperre",IF(COUNTIF(Einstellungen!$A$47:$A$50,($A109+4))&gt;0,"Nachschr.","")))))</f>
        <v/>
      </c>
      <c r="H109" s="44">
        <f>IF($A109="","",IF(COUNTIF($A$8:$A$67,($A109+5))&gt;0,IF(INDEX($C$8:$C$67,MATCH(($A109+5),$A$8:$A$67,0))="","?",INDEX($C$8:$C$67,MATCH(($A109+5),$A$8:$A$67,0)))&amp;IF(COUNTIF($A$8:$A$67,($A109+5))&gt;1," +"&amp;(COUNTIF($A$8:$A$67,($A109+5))-1),""),IF(COUNTIFS(Einstellungen!$A$23:$A$34,"&lt;="&amp;($A109+5),Einstellungen!$B$23:$B$34,"&gt;="&amp;($A109+5))&gt;0,"Ferien",IF(COUNTIFS(Einstellungen!$A$38:$A$43,"&lt;="&amp;($A109+5),Einstellungen!$B$38:$B$43,"&gt;="&amp;($A109+5))&gt;0,"Sperre",IF(COUNTIF(Einstellungen!$A$47:$A$50,($A109+5))&gt;0,"Nachschr.","")))))</f>
        <v/>
      </c>
      <c r="I109" s="32">
        <f>IF(A109="","",COUNTIFS($I$8:$I$67,A109,$D$8:$D$67,"Klassenarbeit"))</f>
        <v/>
      </c>
      <c r="J109" s="32">
        <f>IF(A109="","",IF(A109&lt;=Einstellungen!$C$6,1,2))</f>
        <v/>
      </c>
    </row>
    <row r="110">
      <c r="A110" s="40">
        <f>IF(A109="","",IF(A109+7&gt;Einstellungen!$C$7,"",A109+7))</f>
        <v/>
      </c>
      <c r="B110" s="32">
        <f>IF(A110="","",WEEKNUM(A110,21))</f>
        <v/>
      </c>
      <c r="C110" s="44">
        <f>IF($A110="","",IF(COUNTIF($A$8:$A$67,($A110+0))&gt;0,IF(INDEX($C$8:$C$67,MATCH(($A110+0),$A$8:$A$67,0))="","?",INDEX($C$8:$C$67,MATCH(($A110+0),$A$8:$A$67,0)))&amp;IF(COUNTIF($A$8:$A$67,($A110+0))&gt;1," +"&amp;(COUNTIF($A$8:$A$67,($A110+0))-1),""),IF(COUNTIFS(Einstellungen!$A$23:$A$34,"&lt;="&amp;($A110+0),Einstellungen!$B$23:$B$34,"&gt;="&amp;($A110+0))&gt;0,"Ferien",IF(COUNTIFS(Einstellungen!$A$38:$A$43,"&lt;="&amp;($A110+0),Einstellungen!$B$38:$B$43,"&gt;="&amp;($A110+0))&gt;0,"Sperre",IF(COUNTIF(Einstellungen!$A$47:$A$50,($A110+0))&gt;0,"Nachschr.","")))))</f>
        <v/>
      </c>
      <c r="D110" s="44">
        <f>IF($A110="","",IF(COUNTIF($A$8:$A$67,($A110+1))&gt;0,IF(INDEX($C$8:$C$67,MATCH(($A110+1),$A$8:$A$67,0))="","?",INDEX($C$8:$C$67,MATCH(($A110+1),$A$8:$A$67,0)))&amp;IF(COUNTIF($A$8:$A$67,($A110+1))&gt;1," +"&amp;(COUNTIF($A$8:$A$67,($A110+1))-1),""),IF(COUNTIFS(Einstellungen!$A$23:$A$34,"&lt;="&amp;($A110+1),Einstellungen!$B$23:$B$34,"&gt;="&amp;($A110+1))&gt;0,"Ferien",IF(COUNTIFS(Einstellungen!$A$38:$A$43,"&lt;="&amp;($A110+1),Einstellungen!$B$38:$B$43,"&gt;="&amp;($A110+1))&gt;0,"Sperre",IF(COUNTIF(Einstellungen!$A$47:$A$50,($A110+1))&gt;0,"Nachschr.","")))))</f>
        <v/>
      </c>
      <c r="E110" s="44">
        <f>IF($A110="","",IF(COUNTIF($A$8:$A$67,($A110+2))&gt;0,IF(INDEX($C$8:$C$67,MATCH(($A110+2),$A$8:$A$67,0))="","?",INDEX($C$8:$C$67,MATCH(($A110+2),$A$8:$A$67,0)))&amp;IF(COUNTIF($A$8:$A$67,($A110+2))&gt;1," +"&amp;(COUNTIF($A$8:$A$67,($A110+2))-1),""),IF(COUNTIFS(Einstellungen!$A$23:$A$34,"&lt;="&amp;($A110+2),Einstellungen!$B$23:$B$34,"&gt;="&amp;($A110+2))&gt;0,"Ferien",IF(COUNTIFS(Einstellungen!$A$38:$A$43,"&lt;="&amp;($A110+2),Einstellungen!$B$38:$B$43,"&gt;="&amp;($A110+2))&gt;0,"Sperre",IF(COUNTIF(Einstellungen!$A$47:$A$50,($A110+2))&gt;0,"Nachschr.","")))))</f>
        <v/>
      </c>
      <c r="F110" s="44">
        <f>IF($A110="","",IF(COUNTIF($A$8:$A$67,($A110+3))&gt;0,IF(INDEX($C$8:$C$67,MATCH(($A110+3),$A$8:$A$67,0))="","?",INDEX($C$8:$C$67,MATCH(($A110+3),$A$8:$A$67,0)))&amp;IF(COUNTIF($A$8:$A$67,($A110+3))&gt;1," +"&amp;(COUNTIF($A$8:$A$67,($A110+3))-1),""),IF(COUNTIFS(Einstellungen!$A$23:$A$34,"&lt;="&amp;($A110+3),Einstellungen!$B$23:$B$34,"&gt;="&amp;($A110+3))&gt;0,"Ferien",IF(COUNTIFS(Einstellungen!$A$38:$A$43,"&lt;="&amp;($A110+3),Einstellungen!$B$38:$B$43,"&gt;="&amp;($A110+3))&gt;0,"Sperre",IF(COUNTIF(Einstellungen!$A$47:$A$50,($A110+3))&gt;0,"Nachschr.","")))))</f>
        <v/>
      </c>
      <c r="G110" s="44">
        <f>IF($A110="","",IF(COUNTIF($A$8:$A$67,($A110+4))&gt;0,IF(INDEX($C$8:$C$67,MATCH(($A110+4),$A$8:$A$67,0))="","?",INDEX($C$8:$C$67,MATCH(($A110+4),$A$8:$A$67,0)))&amp;IF(COUNTIF($A$8:$A$67,($A110+4))&gt;1," +"&amp;(COUNTIF($A$8:$A$67,($A110+4))-1),""),IF(COUNTIFS(Einstellungen!$A$23:$A$34,"&lt;="&amp;($A110+4),Einstellungen!$B$23:$B$34,"&gt;="&amp;($A110+4))&gt;0,"Ferien",IF(COUNTIFS(Einstellungen!$A$38:$A$43,"&lt;="&amp;($A110+4),Einstellungen!$B$38:$B$43,"&gt;="&amp;($A110+4))&gt;0,"Sperre",IF(COUNTIF(Einstellungen!$A$47:$A$50,($A110+4))&gt;0,"Nachschr.","")))))</f>
        <v/>
      </c>
      <c r="H110" s="44">
        <f>IF($A110="","",IF(COUNTIF($A$8:$A$67,($A110+5))&gt;0,IF(INDEX($C$8:$C$67,MATCH(($A110+5),$A$8:$A$67,0))="","?",INDEX($C$8:$C$67,MATCH(($A110+5),$A$8:$A$67,0)))&amp;IF(COUNTIF($A$8:$A$67,($A110+5))&gt;1," +"&amp;(COUNTIF($A$8:$A$67,($A110+5))-1),""),IF(COUNTIFS(Einstellungen!$A$23:$A$34,"&lt;="&amp;($A110+5),Einstellungen!$B$23:$B$34,"&gt;="&amp;($A110+5))&gt;0,"Ferien",IF(COUNTIFS(Einstellungen!$A$38:$A$43,"&lt;="&amp;($A110+5),Einstellungen!$B$38:$B$43,"&gt;="&amp;($A110+5))&gt;0,"Sperre",IF(COUNTIF(Einstellungen!$A$47:$A$50,($A110+5))&gt;0,"Nachschr.","")))))</f>
        <v/>
      </c>
      <c r="I110" s="32">
        <f>IF(A110="","",COUNTIFS($I$8:$I$67,A110,$D$8:$D$67,"Klassenarbeit"))</f>
        <v/>
      </c>
      <c r="J110" s="32">
        <f>IF(A110="","",IF(A110&lt;=Einstellungen!$C$6,1,2))</f>
        <v/>
      </c>
    </row>
    <row r="111">
      <c r="A111" s="40">
        <f>IF(A110="","",IF(A110+7&gt;Einstellungen!$C$7,"",A110+7))</f>
        <v/>
      </c>
      <c r="B111" s="32">
        <f>IF(A111="","",WEEKNUM(A111,21))</f>
        <v/>
      </c>
      <c r="C111" s="44">
        <f>IF($A111="","",IF(COUNTIF($A$8:$A$67,($A111+0))&gt;0,IF(INDEX($C$8:$C$67,MATCH(($A111+0),$A$8:$A$67,0))="","?",INDEX($C$8:$C$67,MATCH(($A111+0),$A$8:$A$67,0)))&amp;IF(COUNTIF($A$8:$A$67,($A111+0))&gt;1," +"&amp;(COUNTIF($A$8:$A$67,($A111+0))-1),""),IF(COUNTIFS(Einstellungen!$A$23:$A$34,"&lt;="&amp;($A111+0),Einstellungen!$B$23:$B$34,"&gt;="&amp;($A111+0))&gt;0,"Ferien",IF(COUNTIFS(Einstellungen!$A$38:$A$43,"&lt;="&amp;($A111+0),Einstellungen!$B$38:$B$43,"&gt;="&amp;($A111+0))&gt;0,"Sperre",IF(COUNTIF(Einstellungen!$A$47:$A$50,($A111+0))&gt;0,"Nachschr.","")))))</f>
        <v/>
      </c>
      <c r="D111" s="44">
        <f>IF($A111="","",IF(COUNTIF($A$8:$A$67,($A111+1))&gt;0,IF(INDEX($C$8:$C$67,MATCH(($A111+1),$A$8:$A$67,0))="","?",INDEX($C$8:$C$67,MATCH(($A111+1),$A$8:$A$67,0)))&amp;IF(COUNTIF($A$8:$A$67,($A111+1))&gt;1," +"&amp;(COUNTIF($A$8:$A$67,($A111+1))-1),""),IF(COUNTIFS(Einstellungen!$A$23:$A$34,"&lt;="&amp;($A111+1),Einstellungen!$B$23:$B$34,"&gt;="&amp;($A111+1))&gt;0,"Ferien",IF(COUNTIFS(Einstellungen!$A$38:$A$43,"&lt;="&amp;($A111+1),Einstellungen!$B$38:$B$43,"&gt;="&amp;($A111+1))&gt;0,"Sperre",IF(COUNTIF(Einstellungen!$A$47:$A$50,($A111+1))&gt;0,"Nachschr.","")))))</f>
        <v/>
      </c>
      <c r="E111" s="44">
        <f>IF($A111="","",IF(COUNTIF($A$8:$A$67,($A111+2))&gt;0,IF(INDEX($C$8:$C$67,MATCH(($A111+2),$A$8:$A$67,0))="","?",INDEX($C$8:$C$67,MATCH(($A111+2),$A$8:$A$67,0)))&amp;IF(COUNTIF($A$8:$A$67,($A111+2))&gt;1," +"&amp;(COUNTIF($A$8:$A$67,($A111+2))-1),""),IF(COUNTIFS(Einstellungen!$A$23:$A$34,"&lt;="&amp;($A111+2),Einstellungen!$B$23:$B$34,"&gt;="&amp;($A111+2))&gt;0,"Ferien",IF(COUNTIFS(Einstellungen!$A$38:$A$43,"&lt;="&amp;($A111+2),Einstellungen!$B$38:$B$43,"&gt;="&amp;($A111+2))&gt;0,"Sperre",IF(COUNTIF(Einstellungen!$A$47:$A$50,($A111+2))&gt;0,"Nachschr.","")))))</f>
        <v/>
      </c>
      <c r="F111" s="44">
        <f>IF($A111="","",IF(COUNTIF($A$8:$A$67,($A111+3))&gt;0,IF(INDEX($C$8:$C$67,MATCH(($A111+3),$A$8:$A$67,0))="","?",INDEX($C$8:$C$67,MATCH(($A111+3),$A$8:$A$67,0)))&amp;IF(COUNTIF($A$8:$A$67,($A111+3))&gt;1," +"&amp;(COUNTIF($A$8:$A$67,($A111+3))-1),""),IF(COUNTIFS(Einstellungen!$A$23:$A$34,"&lt;="&amp;($A111+3),Einstellungen!$B$23:$B$34,"&gt;="&amp;($A111+3))&gt;0,"Ferien",IF(COUNTIFS(Einstellungen!$A$38:$A$43,"&lt;="&amp;($A111+3),Einstellungen!$B$38:$B$43,"&gt;="&amp;($A111+3))&gt;0,"Sperre",IF(COUNTIF(Einstellungen!$A$47:$A$50,($A111+3))&gt;0,"Nachschr.","")))))</f>
        <v/>
      </c>
      <c r="G111" s="44">
        <f>IF($A111="","",IF(COUNTIF($A$8:$A$67,($A111+4))&gt;0,IF(INDEX($C$8:$C$67,MATCH(($A111+4),$A$8:$A$67,0))="","?",INDEX($C$8:$C$67,MATCH(($A111+4),$A$8:$A$67,0)))&amp;IF(COUNTIF($A$8:$A$67,($A111+4))&gt;1," +"&amp;(COUNTIF($A$8:$A$67,($A111+4))-1),""),IF(COUNTIFS(Einstellungen!$A$23:$A$34,"&lt;="&amp;($A111+4),Einstellungen!$B$23:$B$34,"&gt;="&amp;($A111+4))&gt;0,"Ferien",IF(COUNTIFS(Einstellungen!$A$38:$A$43,"&lt;="&amp;($A111+4),Einstellungen!$B$38:$B$43,"&gt;="&amp;($A111+4))&gt;0,"Sperre",IF(COUNTIF(Einstellungen!$A$47:$A$50,($A111+4))&gt;0,"Nachschr.","")))))</f>
        <v/>
      </c>
      <c r="H111" s="44">
        <f>IF($A111="","",IF(COUNTIF($A$8:$A$67,($A111+5))&gt;0,IF(INDEX($C$8:$C$67,MATCH(($A111+5),$A$8:$A$67,0))="","?",INDEX($C$8:$C$67,MATCH(($A111+5),$A$8:$A$67,0)))&amp;IF(COUNTIF($A$8:$A$67,($A111+5))&gt;1," +"&amp;(COUNTIF($A$8:$A$67,($A111+5))-1),""),IF(COUNTIFS(Einstellungen!$A$23:$A$34,"&lt;="&amp;($A111+5),Einstellungen!$B$23:$B$34,"&gt;="&amp;($A111+5))&gt;0,"Ferien",IF(COUNTIFS(Einstellungen!$A$38:$A$43,"&lt;="&amp;($A111+5),Einstellungen!$B$38:$B$43,"&gt;="&amp;($A111+5))&gt;0,"Sperre",IF(COUNTIF(Einstellungen!$A$47:$A$50,($A111+5))&gt;0,"Nachschr.","")))))</f>
        <v/>
      </c>
      <c r="I111" s="32">
        <f>IF(A111="","",COUNTIFS($I$8:$I$67,A111,$D$8:$D$67,"Klassenarbeit"))</f>
        <v/>
      </c>
      <c r="J111" s="32">
        <f>IF(A111="","",IF(A111&lt;=Einstellungen!$C$6,1,2))</f>
        <v/>
      </c>
    </row>
    <row r="112">
      <c r="A112" s="40">
        <f>IF(A111="","",IF(A111+7&gt;Einstellungen!$C$7,"",A111+7))</f>
        <v/>
      </c>
      <c r="B112" s="32">
        <f>IF(A112="","",WEEKNUM(A112,21))</f>
        <v/>
      </c>
      <c r="C112" s="44">
        <f>IF($A112="","",IF(COUNTIF($A$8:$A$67,($A112+0))&gt;0,IF(INDEX($C$8:$C$67,MATCH(($A112+0),$A$8:$A$67,0))="","?",INDEX($C$8:$C$67,MATCH(($A112+0),$A$8:$A$67,0)))&amp;IF(COUNTIF($A$8:$A$67,($A112+0))&gt;1," +"&amp;(COUNTIF($A$8:$A$67,($A112+0))-1),""),IF(COUNTIFS(Einstellungen!$A$23:$A$34,"&lt;="&amp;($A112+0),Einstellungen!$B$23:$B$34,"&gt;="&amp;($A112+0))&gt;0,"Ferien",IF(COUNTIFS(Einstellungen!$A$38:$A$43,"&lt;="&amp;($A112+0),Einstellungen!$B$38:$B$43,"&gt;="&amp;($A112+0))&gt;0,"Sperre",IF(COUNTIF(Einstellungen!$A$47:$A$50,($A112+0))&gt;0,"Nachschr.","")))))</f>
        <v/>
      </c>
      <c r="D112" s="44">
        <f>IF($A112="","",IF(COUNTIF($A$8:$A$67,($A112+1))&gt;0,IF(INDEX($C$8:$C$67,MATCH(($A112+1),$A$8:$A$67,0))="","?",INDEX($C$8:$C$67,MATCH(($A112+1),$A$8:$A$67,0)))&amp;IF(COUNTIF($A$8:$A$67,($A112+1))&gt;1," +"&amp;(COUNTIF($A$8:$A$67,($A112+1))-1),""),IF(COUNTIFS(Einstellungen!$A$23:$A$34,"&lt;="&amp;($A112+1),Einstellungen!$B$23:$B$34,"&gt;="&amp;($A112+1))&gt;0,"Ferien",IF(COUNTIFS(Einstellungen!$A$38:$A$43,"&lt;="&amp;($A112+1),Einstellungen!$B$38:$B$43,"&gt;="&amp;($A112+1))&gt;0,"Sperre",IF(COUNTIF(Einstellungen!$A$47:$A$50,($A112+1))&gt;0,"Nachschr.","")))))</f>
        <v/>
      </c>
      <c r="E112" s="44">
        <f>IF($A112="","",IF(COUNTIF($A$8:$A$67,($A112+2))&gt;0,IF(INDEX($C$8:$C$67,MATCH(($A112+2),$A$8:$A$67,0))="","?",INDEX($C$8:$C$67,MATCH(($A112+2),$A$8:$A$67,0)))&amp;IF(COUNTIF($A$8:$A$67,($A112+2))&gt;1," +"&amp;(COUNTIF($A$8:$A$67,($A112+2))-1),""),IF(COUNTIFS(Einstellungen!$A$23:$A$34,"&lt;="&amp;($A112+2),Einstellungen!$B$23:$B$34,"&gt;="&amp;($A112+2))&gt;0,"Ferien",IF(COUNTIFS(Einstellungen!$A$38:$A$43,"&lt;="&amp;($A112+2),Einstellungen!$B$38:$B$43,"&gt;="&amp;($A112+2))&gt;0,"Sperre",IF(COUNTIF(Einstellungen!$A$47:$A$50,($A112+2))&gt;0,"Nachschr.","")))))</f>
        <v/>
      </c>
      <c r="F112" s="44">
        <f>IF($A112="","",IF(COUNTIF($A$8:$A$67,($A112+3))&gt;0,IF(INDEX($C$8:$C$67,MATCH(($A112+3),$A$8:$A$67,0))="","?",INDEX($C$8:$C$67,MATCH(($A112+3),$A$8:$A$67,0)))&amp;IF(COUNTIF($A$8:$A$67,($A112+3))&gt;1," +"&amp;(COUNTIF($A$8:$A$67,($A112+3))-1),""),IF(COUNTIFS(Einstellungen!$A$23:$A$34,"&lt;="&amp;($A112+3),Einstellungen!$B$23:$B$34,"&gt;="&amp;($A112+3))&gt;0,"Ferien",IF(COUNTIFS(Einstellungen!$A$38:$A$43,"&lt;="&amp;($A112+3),Einstellungen!$B$38:$B$43,"&gt;="&amp;($A112+3))&gt;0,"Sperre",IF(COUNTIF(Einstellungen!$A$47:$A$50,($A112+3))&gt;0,"Nachschr.","")))))</f>
        <v/>
      </c>
      <c r="G112" s="44">
        <f>IF($A112="","",IF(COUNTIF($A$8:$A$67,($A112+4))&gt;0,IF(INDEX($C$8:$C$67,MATCH(($A112+4),$A$8:$A$67,0))="","?",INDEX($C$8:$C$67,MATCH(($A112+4),$A$8:$A$67,0)))&amp;IF(COUNTIF($A$8:$A$67,($A112+4))&gt;1," +"&amp;(COUNTIF($A$8:$A$67,($A112+4))-1),""),IF(COUNTIFS(Einstellungen!$A$23:$A$34,"&lt;="&amp;($A112+4),Einstellungen!$B$23:$B$34,"&gt;="&amp;($A112+4))&gt;0,"Ferien",IF(COUNTIFS(Einstellungen!$A$38:$A$43,"&lt;="&amp;($A112+4),Einstellungen!$B$38:$B$43,"&gt;="&amp;($A112+4))&gt;0,"Sperre",IF(COUNTIF(Einstellungen!$A$47:$A$50,($A112+4))&gt;0,"Nachschr.","")))))</f>
        <v/>
      </c>
      <c r="H112" s="44">
        <f>IF($A112="","",IF(COUNTIF($A$8:$A$67,($A112+5))&gt;0,IF(INDEX($C$8:$C$67,MATCH(($A112+5),$A$8:$A$67,0))="","?",INDEX($C$8:$C$67,MATCH(($A112+5),$A$8:$A$67,0)))&amp;IF(COUNTIF($A$8:$A$67,($A112+5))&gt;1," +"&amp;(COUNTIF($A$8:$A$67,($A112+5))-1),""),IF(COUNTIFS(Einstellungen!$A$23:$A$34,"&lt;="&amp;($A112+5),Einstellungen!$B$23:$B$34,"&gt;="&amp;($A112+5))&gt;0,"Ferien",IF(COUNTIFS(Einstellungen!$A$38:$A$43,"&lt;="&amp;($A112+5),Einstellungen!$B$38:$B$43,"&gt;="&amp;($A112+5))&gt;0,"Sperre",IF(COUNTIF(Einstellungen!$A$47:$A$50,($A112+5))&gt;0,"Nachschr.","")))))</f>
        <v/>
      </c>
      <c r="I112" s="32">
        <f>IF(A112="","",COUNTIFS($I$8:$I$67,A112,$D$8:$D$67,"Klassenarbeit"))</f>
        <v/>
      </c>
      <c r="J112" s="32">
        <f>IF(A112="","",IF(A112&lt;=Einstellungen!$C$6,1,2))</f>
        <v/>
      </c>
    </row>
    <row r="113">
      <c r="A113" s="40">
        <f>IF(A112="","",IF(A112+7&gt;Einstellungen!$C$7,"",A112+7))</f>
        <v/>
      </c>
      <c r="B113" s="32">
        <f>IF(A113="","",WEEKNUM(A113,21))</f>
        <v/>
      </c>
      <c r="C113" s="44">
        <f>IF($A113="","",IF(COUNTIF($A$8:$A$67,($A113+0))&gt;0,IF(INDEX($C$8:$C$67,MATCH(($A113+0),$A$8:$A$67,0))="","?",INDEX($C$8:$C$67,MATCH(($A113+0),$A$8:$A$67,0)))&amp;IF(COUNTIF($A$8:$A$67,($A113+0))&gt;1," +"&amp;(COUNTIF($A$8:$A$67,($A113+0))-1),""),IF(COUNTIFS(Einstellungen!$A$23:$A$34,"&lt;="&amp;($A113+0),Einstellungen!$B$23:$B$34,"&gt;="&amp;($A113+0))&gt;0,"Ferien",IF(COUNTIFS(Einstellungen!$A$38:$A$43,"&lt;="&amp;($A113+0),Einstellungen!$B$38:$B$43,"&gt;="&amp;($A113+0))&gt;0,"Sperre",IF(COUNTIF(Einstellungen!$A$47:$A$50,($A113+0))&gt;0,"Nachschr.","")))))</f>
        <v/>
      </c>
      <c r="D113" s="44">
        <f>IF($A113="","",IF(COUNTIF($A$8:$A$67,($A113+1))&gt;0,IF(INDEX($C$8:$C$67,MATCH(($A113+1),$A$8:$A$67,0))="","?",INDEX($C$8:$C$67,MATCH(($A113+1),$A$8:$A$67,0)))&amp;IF(COUNTIF($A$8:$A$67,($A113+1))&gt;1," +"&amp;(COUNTIF($A$8:$A$67,($A113+1))-1),""),IF(COUNTIFS(Einstellungen!$A$23:$A$34,"&lt;="&amp;($A113+1),Einstellungen!$B$23:$B$34,"&gt;="&amp;($A113+1))&gt;0,"Ferien",IF(COUNTIFS(Einstellungen!$A$38:$A$43,"&lt;="&amp;($A113+1),Einstellungen!$B$38:$B$43,"&gt;="&amp;($A113+1))&gt;0,"Sperre",IF(COUNTIF(Einstellungen!$A$47:$A$50,($A113+1))&gt;0,"Nachschr.","")))))</f>
        <v/>
      </c>
      <c r="E113" s="44">
        <f>IF($A113="","",IF(COUNTIF($A$8:$A$67,($A113+2))&gt;0,IF(INDEX($C$8:$C$67,MATCH(($A113+2),$A$8:$A$67,0))="","?",INDEX($C$8:$C$67,MATCH(($A113+2),$A$8:$A$67,0)))&amp;IF(COUNTIF($A$8:$A$67,($A113+2))&gt;1," +"&amp;(COUNTIF($A$8:$A$67,($A113+2))-1),""),IF(COUNTIFS(Einstellungen!$A$23:$A$34,"&lt;="&amp;($A113+2),Einstellungen!$B$23:$B$34,"&gt;="&amp;($A113+2))&gt;0,"Ferien",IF(COUNTIFS(Einstellungen!$A$38:$A$43,"&lt;="&amp;($A113+2),Einstellungen!$B$38:$B$43,"&gt;="&amp;($A113+2))&gt;0,"Sperre",IF(COUNTIF(Einstellungen!$A$47:$A$50,($A113+2))&gt;0,"Nachschr.","")))))</f>
        <v/>
      </c>
      <c r="F113" s="44">
        <f>IF($A113="","",IF(COUNTIF($A$8:$A$67,($A113+3))&gt;0,IF(INDEX($C$8:$C$67,MATCH(($A113+3),$A$8:$A$67,0))="","?",INDEX($C$8:$C$67,MATCH(($A113+3),$A$8:$A$67,0)))&amp;IF(COUNTIF($A$8:$A$67,($A113+3))&gt;1," +"&amp;(COUNTIF($A$8:$A$67,($A113+3))-1),""),IF(COUNTIFS(Einstellungen!$A$23:$A$34,"&lt;="&amp;($A113+3),Einstellungen!$B$23:$B$34,"&gt;="&amp;($A113+3))&gt;0,"Ferien",IF(COUNTIFS(Einstellungen!$A$38:$A$43,"&lt;="&amp;($A113+3),Einstellungen!$B$38:$B$43,"&gt;="&amp;($A113+3))&gt;0,"Sperre",IF(COUNTIF(Einstellungen!$A$47:$A$50,($A113+3))&gt;0,"Nachschr.","")))))</f>
        <v/>
      </c>
      <c r="G113" s="44">
        <f>IF($A113="","",IF(COUNTIF($A$8:$A$67,($A113+4))&gt;0,IF(INDEX($C$8:$C$67,MATCH(($A113+4),$A$8:$A$67,0))="","?",INDEX($C$8:$C$67,MATCH(($A113+4),$A$8:$A$67,0)))&amp;IF(COUNTIF($A$8:$A$67,($A113+4))&gt;1," +"&amp;(COUNTIF($A$8:$A$67,($A113+4))-1),""),IF(COUNTIFS(Einstellungen!$A$23:$A$34,"&lt;="&amp;($A113+4),Einstellungen!$B$23:$B$34,"&gt;="&amp;($A113+4))&gt;0,"Ferien",IF(COUNTIFS(Einstellungen!$A$38:$A$43,"&lt;="&amp;($A113+4),Einstellungen!$B$38:$B$43,"&gt;="&amp;($A113+4))&gt;0,"Sperre",IF(COUNTIF(Einstellungen!$A$47:$A$50,($A113+4))&gt;0,"Nachschr.","")))))</f>
        <v/>
      </c>
      <c r="H113" s="44">
        <f>IF($A113="","",IF(COUNTIF($A$8:$A$67,($A113+5))&gt;0,IF(INDEX($C$8:$C$67,MATCH(($A113+5),$A$8:$A$67,0))="","?",INDEX($C$8:$C$67,MATCH(($A113+5),$A$8:$A$67,0)))&amp;IF(COUNTIF($A$8:$A$67,($A113+5))&gt;1," +"&amp;(COUNTIF($A$8:$A$67,($A113+5))-1),""),IF(COUNTIFS(Einstellungen!$A$23:$A$34,"&lt;="&amp;($A113+5),Einstellungen!$B$23:$B$34,"&gt;="&amp;($A113+5))&gt;0,"Ferien",IF(COUNTIFS(Einstellungen!$A$38:$A$43,"&lt;="&amp;($A113+5),Einstellungen!$B$38:$B$43,"&gt;="&amp;($A113+5))&gt;0,"Sperre",IF(COUNTIF(Einstellungen!$A$47:$A$50,($A113+5))&gt;0,"Nachschr.","")))))</f>
        <v/>
      </c>
      <c r="I113" s="32">
        <f>IF(A113="","",COUNTIFS($I$8:$I$67,A113,$D$8:$D$67,"Klassenarbeit"))</f>
        <v/>
      </c>
      <c r="J113" s="32">
        <f>IF(A113="","",IF(A113&lt;=Einstellungen!$C$6,1,2))</f>
        <v/>
      </c>
    </row>
    <row r="114">
      <c r="A114" s="40">
        <f>IF(A113="","",IF(A113+7&gt;Einstellungen!$C$7,"",A113+7))</f>
        <v/>
      </c>
      <c r="B114" s="32">
        <f>IF(A114="","",WEEKNUM(A114,21))</f>
        <v/>
      </c>
      <c r="C114" s="44">
        <f>IF($A114="","",IF(COUNTIF($A$8:$A$67,($A114+0))&gt;0,IF(INDEX($C$8:$C$67,MATCH(($A114+0),$A$8:$A$67,0))="","?",INDEX($C$8:$C$67,MATCH(($A114+0),$A$8:$A$67,0)))&amp;IF(COUNTIF($A$8:$A$67,($A114+0))&gt;1," +"&amp;(COUNTIF($A$8:$A$67,($A114+0))-1),""),IF(COUNTIFS(Einstellungen!$A$23:$A$34,"&lt;="&amp;($A114+0),Einstellungen!$B$23:$B$34,"&gt;="&amp;($A114+0))&gt;0,"Ferien",IF(COUNTIFS(Einstellungen!$A$38:$A$43,"&lt;="&amp;($A114+0),Einstellungen!$B$38:$B$43,"&gt;="&amp;($A114+0))&gt;0,"Sperre",IF(COUNTIF(Einstellungen!$A$47:$A$50,($A114+0))&gt;0,"Nachschr.","")))))</f>
        <v/>
      </c>
      <c r="D114" s="44">
        <f>IF($A114="","",IF(COUNTIF($A$8:$A$67,($A114+1))&gt;0,IF(INDEX($C$8:$C$67,MATCH(($A114+1),$A$8:$A$67,0))="","?",INDEX($C$8:$C$67,MATCH(($A114+1),$A$8:$A$67,0)))&amp;IF(COUNTIF($A$8:$A$67,($A114+1))&gt;1," +"&amp;(COUNTIF($A$8:$A$67,($A114+1))-1),""),IF(COUNTIFS(Einstellungen!$A$23:$A$34,"&lt;="&amp;($A114+1),Einstellungen!$B$23:$B$34,"&gt;="&amp;($A114+1))&gt;0,"Ferien",IF(COUNTIFS(Einstellungen!$A$38:$A$43,"&lt;="&amp;($A114+1),Einstellungen!$B$38:$B$43,"&gt;="&amp;($A114+1))&gt;0,"Sperre",IF(COUNTIF(Einstellungen!$A$47:$A$50,($A114+1))&gt;0,"Nachschr.","")))))</f>
        <v/>
      </c>
      <c r="E114" s="44">
        <f>IF($A114="","",IF(COUNTIF($A$8:$A$67,($A114+2))&gt;0,IF(INDEX($C$8:$C$67,MATCH(($A114+2),$A$8:$A$67,0))="","?",INDEX($C$8:$C$67,MATCH(($A114+2),$A$8:$A$67,0)))&amp;IF(COUNTIF($A$8:$A$67,($A114+2))&gt;1," +"&amp;(COUNTIF($A$8:$A$67,($A114+2))-1),""),IF(COUNTIFS(Einstellungen!$A$23:$A$34,"&lt;="&amp;($A114+2),Einstellungen!$B$23:$B$34,"&gt;="&amp;($A114+2))&gt;0,"Ferien",IF(COUNTIFS(Einstellungen!$A$38:$A$43,"&lt;="&amp;($A114+2),Einstellungen!$B$38:$B$43,"&gt;="&amp;($A114+2))&gt;0,"Sperre",IF(COUNTIF(Einstellungen!$A$47:$A$50,($A114+2))&gt;0,"Nachschr.","")))))</f>
        <v/>
      </c>
      <c r="F114" s="44">
        <f>IF($A114="","",IF(COUNTIF($A$8:$A$67,($A114+3))&gt;0,IF(INDEX($C$8:$C$67,MATCH(($A114+3),$A$8:$A$67,0))="","?",INDEX($C$8:$C$67,MATCH(($A114+3),$A$8:$A$67,0)))&amp;IF(COUNTIF($A$8:$A$67,($A114+3))&gt;1," +"&amp;(COUNTIF($A$8:$A$67,($A114+3))-1),""),IF(COUNTIFS(Einstellungen!$A$23:$A$34,"&lt;="&amp;($A114+3),Einstellungen!$B$23:$B$34,"&gt;="&amp;($A114+3))&gt;0,"Ferien",IF(COUNTIFS(Einstellungen!$A$38:$A$43,"&lt;="&amp;($A114+3),Einstellungen!$B$38:$B$43,"&gt;="&amp;($A114+3))&gt;0,"Sperre",IF(COUNTIF(Einstellungen!$A$47:$A$50,($A114+3))&gt;0,"Nachschr.","")))))</f>
        <v/>
      </c>
      <c r="G114" s="44">
        <f>IF($A114="","",IF(COUNTIF($A$8:$A$67,($A114+4))&gt;0,IF(INDEX($C$8:$C$67,MATCH(($A114+4),$A$8:$A$67,0))="","?",INDEX($C$8:$C$67,MATCH(($A114+4),$A$8:$A$67,0)))&amp;IF(COUNTIF($A$8:$A$67,($A114+4))&gt;1," +"&amp;(COUNTIF($A$8:$A$67,($A114+4))-1),""),IF(COUNTIFS(Einstellungen!$A$23:$A$34,"&lt;="&amp;($A114+4),Einstellungen!$B$23:$B$34,"&gt;="&amp;($A114+4))&gt;0,"Ferien",IF(COUNTIFS(Einstellungen!$A$38:$A$43,"&lt;="&amp;($A114+4),Einstellungen!$B$38:$B$43,"&gt;="&amp;($A114+4))&gt;0,"Sperre",IF(COUNTIF(Einstellungen!$A$47:$A$50,($A114+4))&gt;0,"Nachschr.","")))))</f>
        <v/>
      </c>
      <c r="H114" s="44">
        <f>IF($A114="","",IF(COUNTIF($A$8:$A$67,($A114+5))&gt;0,IF(INDEX($C$8:$C$67,MATCH(($A114+5),$A$8:$A$67,0))="","?",INDEX($C$8:$C$67,MATCH(($A114+5),$A$8:$A$67,0)))&amp;IF(COUNTIF($A$8:$A$67,($A114+5))&gt;1," +"&amp;(COUNTIF($A$8:$A$67,($A114+5))-1),""),IF(COUNTIFS(Einstellungen!$A$23:$A$34,"&lt;="&amp;($A114+5),Einstellungen!$B$23:$B$34,"&gt;="&amp;($A114+5))&gt;0,"Ferien",IF(COUNTIFS(Einstellungen!$A$38:$A$43,"&lt;="&amp;($A114+5),Einstellungen!$B$38:$B$43,"&gt;="&amp;($A114+5))&gt;0,"Sperre",IF(COUNTIF(Einstellungen!$A$47:$A$50,($A114+5))&gt;0,"Nachschr.","")))))</f>
        <v/>
      </c>
      <c r="I114" s="32">
        <f>IF(A114="","",COUNTIFS($I$8:$I$67,A114,$D$8:$D$67,"Klassenarbeit"))</f>
        <v/>
      </c>
      <c r="J114" s="32">
        <f>IF(A114="","",IF(A114&lt;=Einstellungen!$C$6,1,2))</f>
        <v/>
      </c>
    </row>
    <row r="115">
      <c r="A115" s="40">
        <f>IF(A114="","",IF(A114+7&gt;Einstellungen!$C$7,"",A114+7))</f>
        <v/>
      </c>
      <c r="B115" s="32">
        <f>IF(A115="","",WEEKNUM(A115,21))</f>
        <v/>
      </c>
      <c r="C115" s="44">
        <f>IF($A115="","",IF(COUNTIF($A$8:$A$67,($A115+0))&gt;0,IF(INDEX($C$8:$C$67,MATCH(($A115+0),$A$8:$A$67,0))="","?",INDEX($C$8:$C$67,MATCH(($A115+0),$A$8:$A$67,0)))&amp;IF(COUNTIF($A$8:$A$67,($A115+0))&gt;1," +"&amp;(COUNTIF($A$8:$A$67,($A115+0))-1),""),IF(COUNTIFS(Einstellungen!$A$23:$A$34,"&lt;="&amp;($A115+0),Einstellungen!$B$23:$B$34,"&gt;="&amp;($A115+0))&gt;0,"Ferien",IF(COUNTIFS(Einstellungen!$A$38:$A$43,"&lt;="&amp;($A115+0),Einstellungen!$B$38:$B$43,"&gt;="&amp;($A115+0))&gt;0,"Sperre",IF(COUNTIF(Einstellungen!$A$47:$A$50,($A115+0))&gt;0,"Nachschr.","")))))</f>
        <v/>
      </c>
      <c r="D115" s="44">
        <f>IF($A115="","",IF(COUNTIF($A$8:$A$67,($A115+1))&gt;0,IF(INDEX($C$8:$C$67,MATCH(($A115+1),$A$8:$A$67,0))="","?",INDEX($C$8:$C$67,MATCH(($A115+1),$A$8:$A$67,0)))&amp;IF(COUNTIF($A$8:$A$67,($A115+1))&gt;1," +"&amp;(COUNTIF($A$8:$A$67,($A115+1))-1),""),IF(COUNTIFS(Einstellungen!$A$23:$A$34,"&lt;="&amp;($A115+1),Einstellungen!$B$23:$B$34,"&gt;="&amp;($A115+1))&gt;0,"Ferien",IF(COUNTIFS(Einstellungen!$A$38:$A$43,"&lt;="&amp;($A115+1),Einstellungen!$B$38:$B$43,"&gt;="&amp;($A115+1))&gt;0,"Sperre",IF(COUNTIF(Einstellungen!$A$47:$A$50,($A115+1))&gt;0,"Nachschr.","")))))</f>
        <v/>
      </c>
      <c r="E115" s="44">
        <f>IF($A115="","",IF(COUNTIF($A$8:$A$67,($A115+2))&gt;0,IF(INDEX($C$8:$C$67,MATCH(($A115+2),$A$8:$A$67,0))="","?",INDEX($C$8:$C$67,MATCH(($A115+2),$A$8:$A$67,0)))&amp;IF(COUNTIF($A$8:$A$67,($A115+2))&gt;1," +"&amp;(COUNTIF($A$8:$A$67,($A115+2))-1),""),IF(COUNTIFS(Einstellungen!$A$23:$A$34,"&lt;="&amp;($A115+2),Einstellungen!$B$23:$B$34,"&gt;="&amp;($A115+2))&gt;0,"Ferien",IF(COUNTIFS(Einstellungen!$A$38:$A$43,"&lt;="&amp;($A115+2),Einstellungen!$B$38:$B$43,"&gt;="&amp;($A115+2))&gt;0,"Sperre",IF(COUNTIF(Einstellungen!$A$47:$A$50,($A115+2))&gt;0,"Nachschr.","")))))</f>
        <v/>
      </c>
      <c r="F115" s="44">
        <f>IF($A115="","",IF(COUNTIF($A$8:$A$67,($A115+3))&gt;0,IF(INDEX($C$8:$C$67,MATCH(($A115+3),$A$8:$A$67,0))="","?",INDEX($C$8:$C$67,MATCH(($A115+3),$A$8:$A$67,0)))&amp;IF(COUNTIF($A$8:$A$67,($A115+3))&gt;1," +"&amp;(COUNTIF($A$8:$A$67,($A115+3))-1),""),IF(COUNTIFS(Einstellungen!$A$23:$A$34,"&lt;="&amp;($A115+3),Einstellungen!$B$23:$B$34,"&gt;="&amp;($A115+3))&gt;0,"Ferien",IF(COUNTIFS(Einstellungen!$A$38:$A$43,"&lt;="&amp;($A115+3),Einstellungen!$B$38:$B$43,"&gt;="&amp;($A115+3))&gt;0,"Sperre",IF(COUNTIF(Einstellungen!$A$47:$A$50,($A115+3))&gt;0,"Nachschr.","")))))</f>
        <v/>
      </c>
      <c r="G115" s="44">
        <f>IF($A115="","",IF(COUNTIF($A$8:$A$67,($A115+4))&gt;0,IF(INDEX($C$8:$C$67,MATCH(($A115+4),$A$8:$A$67,0))="","?",INDEX($C$8:$C$67,MATCH(($A115+4),$A$8:$A$67,0)))&amp;IF(COUNTIF($A$8:$A$67,($A115+4))&gt;1," +"&amp;(COUNTIF($A$8:$A$67,($A115+4))-1),""),IF(COUNTIFS(Einstellungen!$A$23:$A$34,"&lt;="&amp;($A115+4),Einstellungen!$B$23:$B$34,"&gt;="&amp;($A115+4))&gt;0,"Ferien",IF(COUNTIFS(Einstellungen!$A$38:$A$43,"&lt;="&amp;($A115+4),Einstellungen!$B$38:$B$43,"&gt;="&amp;($A115+4))&gt;0,"Sperre",IF(COUNTIF(Einstellungen!$A$47:$A$50,($A115+4))&gt;0,"Nachschr.","")))))</f>
        <v/>
      </c>
      <c r="H115" s="44">
        <f>IF($A115="","",IF(COUNTIF($A$8:$A$67,($A115+5))&gt;0,IF(INDEX($C$8:$C$67,MATCH(($A115+5),$A$8:$A$67,0))="","?",INDEX($C$8:$C$67,MATCH(($A115+5),$A$8:$A$67,0)))&amp;IF(COUNTIF($A$8:$A$67,($A115+5))&gt;1," +"&amp;(COUNTIF($A$8:$A$67,($A115+5))-1),""),IF(COUNTIFS(Einstellungen!$A$23:$A$34,"&lt;="&amp;($A115+5),Einstellungen!$B$23:$B$34,"&gt;="&amp;($A115+5))&gt;0,"Ferien",IF(COUNTIFS(Einstellungen!$A$38:$A$43,"&lt;="&amp;($A115+5),Einstellungen!$B$38:$B$43,"&gt;="&amp;($A115+5))&gt;0,"Sperre",IF(COUNTIF(Einstellungen!$A$47:$A$50,($A115+5))&gt;0,"Nachschr.","")))))</f>
        <v/>
      </c>
      <c r="I115" s="32">
        <f>IF(A115="","",COUNTIFS($I$8:$I$67,A115,$D$8:$D$67,"Klassenarbeit"))</f>
        <v/>
      </c>
      <c r="J115" s="32">
        <f>IF(A115="","",IF(A115&lt;=Einstellungen!$C$6,1,2))</f>
        <v/>
      </c>
    </row>
    <row r="116">
      <c r="A116" s="40">
        <f>IF(A115="","",IF(A115+7&gt;Einstellungen!$C$7,"",A115+7))</f>
        <v/>
      </c>
      <c r="B116" s="32">
        <f>IF(A116="","",WEEKNUM(A116,21))</f>
        <v/>
      </c>
      <c r="C116" s="44">
        <f>IF($A116="","",IF(COUNTIF($A$8:$A$67,($A116+0))&gt;0,IF(INDEX($C$8:$C$67,MATCH(($A116+0),$A$8:$A$67,0))="","?",INDEX($C$8:$C$67,MATCH(($A116+0),$A$8:$A$67,0)))&amp;IF(COUNTIF($A$8:$A$67,($A116+0))&gt;1," +"&amp;(COUNTIF($A$8:$A$67,($A116+0))-1),""),IF(COUNTIFS(Einstellungen!$A$23:$A$34,"&lt;="&amp;($A116+0),Einstellungen!$B$23:$B$34,"&gt;="&amp;($A116+0))&gt;0,"Ferien",IF(COUNTIFS(Einstellungen!$A$38:$A$43,"&lt;="&amp;($A116+0),Einstellungen!$B$38:$B$43,"&gt;="&amp;($A116+0))&gt;0,"Sperre",IF(COUNTIF(Einstellungen!$A$47:$A$50,($A116+0))&gt;0,"Nachschr.","")))))</f>
        <v/>
      </c>
      <c r="D116" s="44">
        <f>IF($A116="","",IF(COUNTIF($A$8:$A$67,($A116+1))&gt;0,IF(INDEX($C$8:$C$67,MATCH(($A116+1),$A$8:$A$67,0))="","?",INDEX($C$8:$C$67,MATCH(($A116+1),$A$8:$A$67,0)))&amp;IF(COUNTIF($A$8:$A$67,($A116+1))&gt;1," +"&amp;(COUNTIF($A$8:$A$67,($A116+1))-1),""),IF(COUNTIFS(Einstellungen!$A$23:$A$34,"&lt;="&amp;($A116+1),Einstellungen!$B$23:$B$34,"&gt;="&amp;($A116+1))&gt;0,"Ferien",IF(COUNTIFS(Einstellungen!$A$38:$A$43,"&lt;="&amp;($A116+1),Einstellungen!$B$38:$B$43,"&gt;="&amp;($A116+1))&gt;0,"Sperre",IF(COUNTIF(Einstellungen!$A$47:$A$50,($A116+1))&gt;0,"Nachschr.","")))))</f>
        <v/>
      </c>
      <c r="E116" s="44">
        <f>IF($A116="","",IF(COUNTIF($A$8:$A$67,($A116+2))&gt;0,IF(INDEX($C$8:$C$67,MATCH(($A116+2),$A$8:$A$67,0))="","?",INDEX($C$8:$C$67,MATCH(($A116+2),$A$8:$A$67,0)))&amp;IF(COUNTIF($A$8:$A$67,($A116+2))&gt;1," +"&amp;(COUNTIF($A$8:$A$67,($A116+2))-1),""),IF(COUNTIFS(Einstellungen!$A$23:$A$34,"&lt;="&amp;($A116+2),Einstellungen!$B$23:$B$34,"&gt;="&amp;($A116+2))&gt;0,"Ferien",IF(COUNTIFS(Einstellungen!$A$38:$A$43,"&lt;="&amp;($A116+2),Einstellungen!$B$38:$B$43,"&gt;="&amp;($A116+2))&gt;0,"Sperre",IF(COUNTIF(Einstellungen!$A$47:$A$50,($A116+2))&gt;0,"Nachschr.","")))))</f>
        <v/>
      </c>
      <c r="F116" s="44">
        <f>IF($A116="","",IF(COUNTIF($A$8:$A$67,($A116+3))&gt;0,IF(INDEX($C$8:$C$67,MATCH(($A116+3),$A$8:$A$67,0))="","?",INDEX($C$8:$C$67,MATCH(($A116+3),$A$8:$A$67,0)))&amp;IF(COUNTIF($A$8:$A$67,($A116+3))&gt;1," +"&amp;(COUNTIF($A$8:$A$67,($A116+3))-1),""),IF(COUNTIFS(Einstellungen!$A$23:$A$34,"&lt;="&amp;($A116+3),Einstellungen!$B$23:$B$34,"&gt;="&amp;($A116+3))&gt;0,"Ferien",IF(COUNTIFS(Einstellungen!$A$38:$A$43,"&lt;="&amp;($A116+3),Einstellungen!$B$38:$B$43,"&gt;="&amp;($A116+3))&gt;0,"Sperre",IF(COUNTIF(Einstellungen!$A$47:$A$50,($A116+3))&gt;0,"Nachschr.","")))))</f>
        <v/>
      </c>
      <c r="G116" s="44">
        <f>IF($A116="","",IF(COUNTIF($A$8:$A$67,($A116+4))&gt;0,IF(INDEX($C$8:$C$67,MATCH(($A116+4),$A$8:$A$67,0))="","?",INDEX($C$8:$C$67,MATCH(($A116+4),$A$8:$A$67,0)))&amp;IF(COUNTIF($A$8:$A$67,($A116+4))&gt;1," +"&amp;(COUNTIF($A$8:$A$67,($A116+4))-1),""),IF(COUNTIFS(Einstellungen!$A$23:$A$34,"&lt;="&amp;($A116+4),Einstellungen!$B$23:$B$34,"&gt;="&amp;($A116+4))&gt;0,"Ferien",IF(COUNTIFS(Einstellungen!$A$38:$A$43,"&lt;="&amp;($A116+4),Einstellungen!$B$38:$B$43,"&gt;="&amp;($A116+4))&gt;0,"Sperre",IF(COUNTIF(Einstellungen!$A$47:$A$50,($A116+4))&gt;0,"Nachschr.","")))))</f>
        <v/>
      </c>
      <c r="H116" s="44">
        <f>IF($A116="","",IF(COUNTIF($A$8:$A$67,($A116+5))&gt;0,IF(INDEX($C$8:$C$67,MATCH(($A116+5),$A$8:$A$67,0))="","?",INDEX($C$8:$C$67,MATCH(($A116+5),$A$8:$A$67,0)))&amp;IF(COUNTIF($A$8:$A$67,($A116+5))&gt;1," +"&amp;(COUNTIF($A$8:$A$67,($A116+5))-1),""),IF(COUNTIFS(Einstellungen!$A$23:$A$34,"&lt;="&amp;($A116+5),Einstellungen!$B$23:$B$34,"&gt;="&amp;($A116+5))&gt;0,"Ferien",IF(COUNTIFS(Einstellungen!$A$38:$A$43,"&lt;="&amp;($A116+5),Einstellungen!$B$38:$B$43,"&gt;="&amp;($A116+5))&gt;0,"Sperre",IF(COUNTIF(Einstellungen!$A$47:$A$50,($A116+5))&gt;0,"Nachschr.","")))))</f>
        <v/>
      </c>
      <c r="I116" s="32">
        <f>IF(A116="","",COUNTIFS($I$8:$I$67,A116,$D$8:$D$67,"Klassenarbeit"))</f>
        <v/>
      </c>
      <c r="J116" s="32">
        <f>IF(A116="","",IF(A116&lt;=Einstellungen!$C$6,1,2))</f>
        <v/>
      </c>
    </row>
    <row r="117">
      <c r="A117" s="40">
        <f>IF(A116="","",IF(A116+7&gt;Einstellungen!$C$7,"",A116+7))</f>
        <v/>
      </c>
      <c r="B117" s="32">
        <f>IF(A117="","",WEEKNUM(A117,21))</f>
        <v/>
      </c>
      <c r="C117" s="44">
        <f>IF($A117="","",IF(COUNTIF($A$8:$A$67,($A117+0))&gt;0,IF(INDEX($C$8:$C$67,MATCH(($A117+0),$A$8:$A$67,0))="","?",INDEX($C$8:$C$67,MATCH(($A117+0),$A$8:$A$67,0)))&amp;IF(COUNTIF($A$8:$A$67,($A117+0))&gt;1," +"&amp;(COUNTIF($A$8:$A$67,($A117+0))-1),""),IF(COUNTIFS(Einstellungen!$A$23:$A$34,"&lt;="&amp;($A117+0),Einstellungen!$B$23:$B$34,"&gt;="&amp;($A117+0))&gt;0,"Ferien",IF(COUNTIFS(Einstellungen!$A$38:$A$43,"&lt;="&amp;($A117+0),Einstellungen!$B$38:$B$43,"&gt;="&amp;($A117+0))&gt;0,"Sperre",IF(COUNTIF(Einstellungen!$A$47:$A$50,($A117+0))&gt;0,"Nachschr.","")))))</f>
        <v/>
      </c>
      <c r="D117" s="44">
        <f>IF($A117="","",IF(COUNTIF($A$8:$A$67,($A117+1))&gt;0,IF(INDEX($C$8:$C$67,MATCH(($A117+1),$A$8:$A$67,0))="","?",INDEX($C$8:$C$67,MATCH(($A117+1),$A$8:$A$67,0)))&amp;IF(COUNTIF($A$8:$A$67,($A117+1))&gt;1," +"&amp;(COUNTIF($A$8:$A$67,($A117+1))-1),""),IF(COUNTIFS(Einstellungen!$A$23:$A$34,"&lt;="&amp;($A117+1),Einstellungen!$B$23:$B$34,"&gt;="&amp;($A117+1))&gt;0,"Ferien",IF(COUNTIFS(Einstellungen!$A$38:$A$43,"&lt;="&amp;($A117+1),Einstellungen!$B$38:$B$43,"&gt;="&amp;($A117+1))&gt;0,"Sperre",IF(COUNTIF(Einstellungen!$A$47:$A$50,($A117+1))&gt;0,"Nachschr.","")))))</f>
        <v/>
      </c>
      <c r="E117" s="44">
        <f>IF($A117="","",IF(COUNTIF($A$8:$A$67,($A117+2))&gt;0,IF(INDEX($C$8:$C$67,MATCH(($A117+2),$A$8:$A$67,0))="","?",INDEX($C$8:$C$67,MATCH(($A117+2),$A$8:$A$67,0)))&amp;IF(COUNTIF($A$8:$A$67,($A117+2))&gt;1," +"&amp;(COUNTIF($A$8:$A$67,($A117+2))-1),""),IF(COUNTIFS(Einstellungen!$A$23:$A$34,"&lt;="&amp;($A117+2),Einstellungen!$B$23:$B$34,"&gt;="&amp;($A117+2))&gt;0,"Ferien",IF(COUNTIFS(Einstellungen!$A$38:$A$43,"&lt;="&amp;($A117+2),Einstellungen!$B$38:$B$43,"&gt;="&amp;($A117+2))&gt;0,"Sperre",IF(COUNTIF(Einstellungen!$A$47:$A$50,($A117+2))&gt;0,"Nachschr.","")))))</f>
        <v/>
      </c>
      <c r="F117" s="44">
        <f>IF($A117="","",IF(COUNTIF($A$8:$A$67,($A117+3))&gt;0,IF(INDEX($C$8:$C$67,MATCH(($A117+3),$A$8:$A$67,0))="","?",INDEX($C$8:$C$67,MATCH(($A117+3),$A$8:$A$67,0)))&amp;IF(COUNTIF($A$8:$A$67,($A117+3))&gt;1," +"&amp;(COUNTIF($A$8:$A$67,($A117+3))-1),""),IF(COUNTIFS(Einstellungen!$A$23:$A$34,"&lt;="&amp;($A117+3),Einstellungen!$B$23:$B$34,"&gt;="&amp;($A117+3))&gt;0,"Ferien",IF(COUNTIFS(Einstellungen!$A$38:$A$43,"&lt;="&amp;($A117+3),Einstellungen!$B$38:$B$43,"&gt;="&amp;($A117+3))&gt;0,"Sperre",IF(COUNTIF(Einstellungen!$A$47:$A$50,($A117+3))&gt;0,"Nachschr.","")))))</f>
        <v/>
      </c>
      <c r="G117" s="44">
        <f>IF($A117="","",IF(COUNTIF($A$8:$A$67,($A117+4))&gt;0,IF(INDEX($C$8:$C$67,MATCH(($A117+4),$A$8:$A$67,0))="","?",INDEX($C$8:$C$67,MATCH(($A117+4),$A$8:$A$67,0)))&amp;IF(COUNTIF($A$8:$A$67,($A117+4))&gt;1," +"&amp;(COUNTIF($A$8:$A$67,($A117+4))-1),""),IF(COUNTIFS(Einstellungen!$A$23:$A$34,"&lt;="&amp;($A117+4),Einstellungen!$B$23:$B$34,"&gt;="&amp;($A117+4))&gt;0,"Ferien",IF(COUNTIFS(Einstellungen!$A$38:$A$43,"&lt;="&amp;($A117+4),Einstellungen!$B$38:$B$43,"&gt;="&amp;($A117+4))&gt;0,"Sperre",IF(COUNTIF(Einstellungen!$A$47:$A$50,($A117+4))&gt;0,"Nachschr.","")))))</f>
        <v/>
      </c>
      <c r="H117" s="44">
        <f>IF($A117="","",IF(COUNTIF($A$8:$A$67,($A117+5))&gt;0,IF(INDEX($C$8:$C$67,MATCH(($A117+5),$A$8:$A$67,0))="","?",INDEX($C$8:$C$67,MATCH(($A117+5),$A$8:$A$67,0)))&amp;IF(COUNTIF($A$8:$A$67,($A117+5))&gt;1," +"&amp;(COUNTIF($A$8:$A$67,($A117+5))-1),""),IF(COUNTIFS(Einstellungen!$A$23:$A$34,"&lt;="&amp;($A117+5),Einstellungen!$B$23:$B$34,"&gt;="&amp;($A117+5))&gt;0,"Ferien",IF(COUNTIFS(Einstellungen!$A$38:$A$43,"&lt;="&amp;($A117+5),Einstellungen!$B$38:$B$43,"&gt;="&amp;($A117+5))&gt;0,"Sperre",IF(COUNTIF(Einstellungen!$A$47:$A$50,($A117+5))&gt;0,"Nachschr.","")))))</f>
        <v/>
      </c>
      <c r="I117" s="32">
        <f>IF(A117="","",COUNTIFS($I$8:$I$67,A117,$D$8:$D$67,"Klassenarbeit"))</f>
        <v/>
      </c>
      <c r="J117" s="32">
        <f>IF(A117="","",IF(A117&lt;=Einstellungen!$C$6,1,2))</f>
        <v/>
      </c>
    </row>
    <row r="118">
      <c r="A118" s="40">
        <f>IF(A117="","",IF(A117+7&gt;Einstellungen!$C$7,"",A117+7))</f>
        <v/>
      </c>
      <c r="B118" s="32">
        <f>IF(A118="","",WEEKNUM(A118,21))</f>
        <v/>
      </c>
      <c r="C118" s="44">
        <f>IF($A118="","",IF(COUNTIF($A$8:$A$67,($A118+0))&gt;0,IF(INDEX($C$8:$C$67,MATCH(($A118+0),$A$8:$A$67,0))="","?",INDEX($C$8:$C$67,MATCH(($A118+0),$A$8:$A$67,0)))&amp;IF(COUNTIF($A$8:$A$67,($A118+0))&gt;1," +"&amp;(COUNTIF($A$8:$A$67,($A118+0))-1),""),IF(COUNTIFS(Einstellungen!$A$23:$A$34,"&lt;="&amp;($A118+0),Einstellungen!$B$23:$B$34,"&gt;="&amp;($A118+0))&gt;0,"Ferien",IF(COUNTIFS(Einstellungen!$A$38:$A$43,"&lt;="&amp;($A118+0),Einstellungen!$B$38:$B$43,"&gt;="&amp;($A118+0))&gt;0,"Sperre",IF(COUNTIF(Einstellungen!$A$47:$A$50,($A118+0))&gt;0,"Nachschr.","")))))</f>
        <v/>
      </c>
      <c r="D118" s="44">
        <f>IF($A118="","",IF(COUNTIF($A$8:$A$67,($A118+1))&gt;0,IF(INDEX($C$8:$C$67,MATCH(($A118+1),$A$8:$A$67,0))="","?",INDEX($C$8:$C$67,MATCH(($A118+1),$A$8:$A$67,0)))&amp;IF(COUNTIF($A$8:$A$67,($A118+1))&gt;1," +"&amp;(COUNTIF($A$8:$A$67,($A118+1))-1),""),IF(COUNTIFS(Einstellungen!$A$23:$A$34,"&lt;="&amp;($A118+1),Einstellungen!$B$23:$B$34,"&gt;="&amp;($A118+1))&gt;0,"Ferien",IF(COUNTIFS(Einstellungen!$A$38:$A$43,"&lt;="&amp;($A118+1),Einstellungen!$B$38:$B$43,"&gt;="&amp;($A118+1))&gt;0,"Sperre",IF(COUNTIF(Einstellungen!$A$47:$A$50,($A118+1))&gt;0,"Nachschr.","")))))</f>
        <v/>
      </c>
      <c r="E118" s="44">
        <f>IF($A118="","",IF(COUNTIF($A$8:$A$67,($A118+2))&gt;0,IF(INDEX($C$8:$C$67,MATCH(($A118+2),$A$8:$A$67,0))="","?",INDEX($C$8:$C$67,MATCH(($A118+2),$A$8:$A$67,0)))&amp;IF(COUNTIF($A$8:$A$67,($A118+2))&gt;1," +"&amp;(COUNTIF($A$8:$A$67,($A118+2))-1),""),IF(COUNTIFS(Einstellungen!$A$23:$A$34,"&lt;="&amp;($A118+2),Einstellungen!$B$23:$B$34,"&gt;="&amp;($A118+2))&gt;0,"Ferien",IF(COUNTIFS(Einstellungen!$A$38:$A$43,"&lt;="&amp;($A118+2),Einstellungen!$B$38:$B$43,"&gt;="&amp;($A118+2))&gt;0,"Sperre",IF(COUNTIF(Einstellungen!$A$47:$A$50,($A118+2))&gt;0,"Nachschr.","")))))</f>
        <v/>
      </c>
      <c r="F118" s="44">
        <f>IF($A118="","",IF(COUNTIF($A$8:$A$67,($A118+3))&gt;0,IF(INDEX($C$8:$C$67,MATCH(($A118+3),$A$8:$A$67,0))="","?",INDEX($C$8:$C$67,MATCH(($A118+3),$A$8:$A$67,0)))&amp;IF(COUNTIF($A$8:$A$67,($A118+3))&gt;1," +"&amp;(COUNTIF($A$8:$A$67,($A118+3))-1),""),IF(COUNTIFS(Einstellungen!$A$23:$A$34,"&lt;="&amp;($A118+3),Einstellungen!$B$23:$B$34,"&gt;="&amp;($A118+3))&gt;0,"Ferien",IF(COUNTIFS(Einstellungen!$A$38:$A$43,"&lt;="&amp;($A118+3),Einstellungen!$B$38:$B$43,"&gt;="&amp;($A118+3))&gt;0,"Sperre",IF(COUNTIF(Einstellungen!$A$47:$A$50,($A118+3))&gt;0,"Nachschr.","")))))</f>
        <v/>
      </c>
      <c r="G118" s="44">
        <f>IF($A118="","",IF(COUNTIF($A$8:$A$67,($A118+4))&gt;0,IF(INDEX($C$8:$C$67,MATCH(($A118+4),$A$8:$A$67,0))="","?",INDEX($C$8:$C$67,MATCH(($A118+4),$A$8:$A$67,0)))&amp;IF(COUNTIF($A$8:$A$67,($A118+4))&gt;1," +"&amp;(COUNTIF($A$8:$A$67,($A118+4))-1),""),IF(COUNTIFS(Einstellungen!$A$23:$A$34,"&lt;="&amp;($A118+4),Einstellungen!$B$23:$B$34,"&gt;="&amp;($A118+4))&gt;0,"Ferien",IF(COUNTIFS(Einstellungen!$A$38:$A$43,"&lt;="&amp;($A118+4),Einstellungen!$B$38:$B$43,"&gt;="&amp;($A118+4))&gt;0,"Sperre",IF(COUNTIF(Einstellungen!$A$47:$A$50,($A118+4))&gt;0,"Nachschr.","")))))</f>
        <v/>
      </c>
      <c r="H118" s="44">
        <f>IF($A118="","",IF(COUNTIF($A$8:$A$67,($A118+5))&gt;0,IF(INDEX($C$8:$C$67,MATCH(($A118+5),$A$8:$A$67,0))="","?",INDEX($C$8:$C$67,MATCH(($A118+5),$A$8:$A$67,0)))&amp;IF(COUNTIF($A$8:$A$67,($A118+5))&gt;1," +"&amp;(COUNTIF($A$8:$A$67,($A118+5))-1),""),IF(COUNTIFS(Einstellungen!$A$23:$A$34,"&lt;="&amp;($A118+5),Einstellungen!$B$23:$B$34,"&gt;="&amp;($A118+5))&gt;0,"Ferien",IF(COUNTIFS(Einstellungen!$A$38:$A$43,"&lt;="&amp;($A118+5),Einstellungen!$B$38:$B$43,"&gt;="&amp;($A118+5))&gt;0,"Sperre",IF(COUNTIF(Einstellungen!$A$47:$A$50,($A118+5))&gt;0,"Nachschr.","")))))</f>
        <v/>
      </c>
      <c r="I118" s="32">
        <f>IF(A118="","",COUNTIFS($I$8:$I$67,A118,$D$8:$D$67,"Klassenarbeit"))</f>
        <v/>
      </c>
      <c r="J118" s="32">
        <f>IF(A118="","",IF(A118&lt;=Einstellungen!$C$6,1,2))</f>
        <v/>
      </c>
    </row>
    <row r="119">
      <c r="A119" s="40">
        <f>IF(A118="","",IF(A118+7&gt;Einstellungen!$C$7,"",A118+7))</f>
        <v/>
      </c>
      <c r="B119" s="32">
        <f>IF(A119="","",WEEKNUM(A119,21))</f>
        <v/>
      </c>
      <c r="C119" s="44">
        <f>IF($A119="","",IF(COUNTIF($A$8:$A$67,($A119+0))&gt;0,IF(INDEX($C$8:$C$67,MATCH(($A119+0),$A$8:$A$67,0))="","?",INDEX($C$8:$C$67,MATCH(($A119+0),$A$8:$A$67,0)))&amp;IF(COUNTIF($A$8:$A$67,($A119+0))&gt;1," +"&amp;(COUNTIF($A$8:$A$67,($A119+0))-1),""),IF(COUNTIFS(Einstellungen!$A$23:$A$34,"&lt;="&amp;($A119+0),Einstellungen!$B$23:$B$34,"&gt;="&amp;($A119+0))&gt;0,"Ferien",IF(COUNTIFS(Einstellungen!$A$38:$A$43,"&lt;="&amp;($A119+0),Einstellungen!$B$38:$B$43,"&gt;="&amp;($A119+0))&gt;0,"Sperre",IF(COUNTIF(Einstellungen!$A$47:$A$50,($A119+0))&gt;0,"Nachschr.","")))))</f>
        <v/>
      </c>
      <c r="D119" s="44">
        <f>IF($A119="","",IF(COUNTIF($A$8:$A$67,($A119+1))&gt;0,IF(INDEX($C$8:$C$67,MATCH(($A119+1),$A$8:$A$67,0))="","?",INDEX($C$8:$C$67,MATCH(($A119+1),$A$8:$A$67,0)))&amp;IF(COUNTIF($A$8:$A$67,($A119+1))&gt;1," +"&amp;(COUNTIF($A$8:$A$67,($A119+1))-1),""),IF(COUNTIFS(Einstellungen!$A$23:$A$34,"&lt;="&amp;($A119+1),Einstellungen!$B$23:$B$34,"&gt;="&amp;($A119+1))&gt;0,"Ferien",IF(COUNTIFS(Einstellungen!$A$38:$A$43,"&lt;="&amp;($A119+1),Einstellungen!$B$38:$B$43,"&gt;="&amp;($A119+1))&gt;0,"Sperre",IF(COUNTIF(Einstellungen!$A$47:$A$50,($A119+1))&gt;0,"Nachschr.","")))))</f>
        <v/>
      </c>
      <c r="E119" s="44">
        <f>IF($A119="","",IF(COUNTIF($A$8:$A$67,($A119+2))&gt;0,IF(INDEX($C$8:$C$67,MATCH(($A119+2),$A$8:$A$67,0))="","?",INDEX($C$8:$C$67,MATCH(($A119+2),$A$8:$A$67,0)))&amp;IF(COUNTIF($A$8:$A$67,($A119+2))&gt;1," +"&amp;(COUNTIF($A$8:$A$67,($A119+2))-1),""),IF(COUNTIFS(Einstellungen!$A$23:$A$34,"&lt;="&amp;($A119+2),Einstellungen!$B$23:$B$34,"&gt;="&amp;($A119+2))&gt;0,"Ferien",IF(COUNTIFS(Einstellungen!$A$38:$A$43,"&lt;="&amp;($A119+2),Einstellungen!$B$38:$B$43,"&gt;="&amp;($A119+2))&gt;0,"Sperre",IF(COUNTIF(Einstellungen!$A$47:$A$50,($A119+2))&gt;0,"Nachschr.","")))))</f>
        <v/>
      </c>
      <c r="F119" s="44">
        <f>IF($A119="","",IF(COUNTIF($A$8:$A$67,($A119+3))&gt;0,IF(INDEX($C$8:$C$67,MATCH(($A119+3),$A$8:$A$67,0))="","?",INDEX($C$8:$C$67,MATCH(($A119+3),$A$8:$A$67,0)))&amp;IF(COUNTIF($A$8:$A$67,($A119+3))&gt;1," +"&amp;(COUNTIF($A$8:$A$67,($A119+3))-1),""),IF(COUNTIFS(Einstellungen!$A$23:$A$34,"&lt;="&amp;($A119+3),Einstellungen!$B$23:$B$34,"&gt;="&amp;($A119+3))&gt;0,"Ferien",IF(COUNTIFS(Einstellungen!$A$38:$A$43,"&lt;="&amp;($A119+3),Einstellungen!$B$38:$B$43,"&gt;="&amp;($A119+3))&gt;0,"Sperre",IF(COUNTIF(Einstellungen!$A$47:$A$50,($A119+3))&gt;0,"Nachschr.","")))))</f>
        <v/>
      </c>
      <c r="G119" s="44">
        <f>IF($A119="","",IF(COUNTIF($A$8:$A$67,($A119+4))&gt;0,IF(INDEX($C$8:$C$67,MATCH(($A119+4),$A$8:$A$67,0))="","?",INDEX($C$8:$C$67,MATCH(($A119+4),$A$8:$A$67,0)))&amp;IF(COUNTIF($A$8:$A$67,($A119+4))&gt;1," +"&amp;(COUNTIF($A$8:$A$67,($A119+4))-1),""),IF(COUNTIFS(Einstellungen!$A$23:$A$34,"&lt;="&amp;($A119+4),Einstellungen!$B$23:$B$34,"&gt;="&amp;($A119+4))&gt;0,"Ferien",IF(COUNTIFS(Einstellungen!$A$38:$A$43,"&lt;="&amp;($A119+4),Einstellungen!$B$38:$B$43,"&gt;="&amp;($A119+4))&gt;0,"Sperre",IF(COUNTIF(Einstellungen!$A$47:$A$50,($A119+4))&gt;0,"Nachschr.","")))))</f>
        <v/>
      </c>
      <c r="H119" s="44">
        <f>IF($A119="","",IF(COUNTIF($A$8:$A$67,($A119+5))&gt;0,IF(INDEX($C$8:$C$67,MATCH(($A119+5),$A$8:$A$67,0))="","?",INDEX($C$8:$C$67,MATCH(($A119+5),$A$8:$A$67,0)))&amp;IF(COUNTIF($A$8:$A$67,($A119+5))&gt;1," +"&amp;(COUNTIF($A$8:$A$67,($A119+5))-1),""),IF(COUNTIFS(Einstellungen!$A$23:$A$34,"&lt;="&amp;($A119+5),Einstellungen!$B$23:$B$34,"&gt;="&amp;($A119+5))&gt;0,"Ferien",IF(COUNTIFS(Einstellungen!$A$38:$A$43,"&lt;="&amp;($A119+5),Einstellungen!$B$38:$B$43,"&gt;="&amp;($A119+5))&gt;0,"Sperre",IF(COUNTIF(Einstellungen!$A$47:$A$50,($A119+5))&gt;0,"Nachschr.","")))))</f>
        <v/>
      </c>
      <c r="I119" s="32">
        <f>IF(A119="","",COUNTIFS($I$8:$I$67,A119,$D$8:$D$67,"Klassenarbeit"))</f>
        <v/>
      </c>
      <c r="J119" s="32">
        <f>IF(A119="","",IF(A119&lt;=Einstellungen!$C$6,1,2))</f>
        <v/>
      </c>
    </row>
    <row r="120">
      <c r="A120" s="40">
        <f>IF(A119="","",IF(A119+7&gt;Einstellungen!$C$7,"",A119+7))</f>
        <v/>
      </c>
      <c r="B120" s="32">
        <f>IF(A120="","",WEEKNUM(A120,21))</f>
        <v/>
      </c>
      <c r="C120" s="44">
        <f>IF($A120="","",IF(COUNTIF($A$8:$A$67,($A120+0))&gt;0,IF(INDEX($C$8:$C$67,MATCH(($A120+0),$A$8:$A$67,0))="","?",INDEX($C$8:$C$67,MATCH(($A120+0),$A$8:$A$67,0)))&amp;IF(COUNTIF($A$8:$A$67,($A120+0))&gt;1," +"&amp;(COUNTIF($A$8:$A$67,($A120+0))-1),""),IF(COUNTIFS(Einstellungen!$A$23:$A$34,"&lt;="&amp;($A120+0),Einstellungen!$B$23:$B$34,"&gt;="&amp;($A120+0))&gt;0,"Ferien",IF(COUNTIFS(Einstellungen!$A$38:$A$43,"&lt;="&amp;($A120+0),Einstellungen!$B$38:$B$43,"&gt;="&amp;($A120+0))&gt;0,"Sperre",IF(COUNTIF(Einstellungen!$A$47:$A$50,($A120+0))&gt;0,"Nachschr.","")))))</f>
        <v/>
      </c>
      <c r="D120" s="44">
        <f>IF($A120="","",IF(COUNTIF($A$8:$A$67,($A120+1))&gt;0,IF(INDEX($C$8:$C$67,MATCH(($A120+1),$A$8:$A$67,0))="","?",INDEX($C$8:$C$67,MATCH(($A120+1),$A$8:$A$67,0)))&amp;IF(COUNTIF($A$8:$A$67,($A120+1))&gt;1," +"&amp;(COUNTIF($A$8:$A$67,($A120+1))-1),""),IF(COUNTIFS(Einstellungen!$A$23:$A$34,"&lt;="&amp;($A120+1),Einstellungen!$B$23:$B$34,"&gt;="&amp;($A120+1))&gt;0,"Ferien",IF(COUNTIFS(Einstellungen!$A$38:$A$43,"&lt;="&amp;($A120+1),Einstellungen!$B$38:$B$43,"&gt;="&amp;($A120+1))&gt;0,"Sperre",IF(COUNTIF(Einstellungen!$A$47:$A$50,($A120+1))&gt;0,"Nachschr.","")))))</f>
        <v/>
      </c>
      <c r="E120" s="44">
        <f>IF($A120="","",IF(COUNTIF($A$8:$A$67,($A120+2))&gt;0,IF(INDEX($C$8:$C$67,MATCH(($A120+2),$A$8:$A$67,0))="","?",INDEX($C$8:$C$67,MATCH(($A120+2),$A$8:$A$67,0)))&amp;IF(COUNTIF($A$8:$A$67,($A120+2))&gt;1," +"&amp;(COUNTIF($A$8:$A$67,($A120+2))-1),""),IF(COUNTIFS(Einstellungen!$A$23:$A$34,"&lt;="&amp;($A120+2),Einstellungen!$B$23:$B$34,"&gt;="&amp;($A120+2))&gt;0,"Ferien",IF(COUNTIFS(Einstellungen!$A$38:$A$43,"&lt;="&amp;($A120+2),Einstellungen!$B$38:$B$43,"&gt;="&amp;($A120+2))&gt;0,"Sperre",IF(COUNTIF(Einstellungen!$A$47:$A$50,($A120+2))&gt;0,"Nachschr.","")))))</f>
        <v/>
      </c>
      <c r="F120" s="44">
        <f>IF($A120="","",IF(COUNTIF($A$8:$A$67,($A120+3))&gt;0,IF(INDEX($C$8:$C$67,MATCH(($A120+3),$A$8:$A$67,0))="","?",INDEX($C$8:$C$67,MATCH(($A120+3),$A$8:$A$67,0)))&amp;IF(COUNTIF($A$8:$A$67,($A120+3))&gt;1," +"&amp;(COUNTIF($A$8:$A$67,($A120+3))-1),""),IF(COUNTIFS(Einstellungen!$A$23:$A$34,"&lt;="&amp;($A120+3),Einstellungen!$B$23:$B$34,"&gt;="&amp;($A120+3))&gt;0,"Ferien",IF(COUNTIFS(Einstellungen!$A$38:$A$43,"&lt;="&amp;($A120+3),Einstellungen!$B$38:$B$43,"&gt;="&amp;($A120+3))&gt;0,"Sperre",IF(COUNTIF(Einstellungen!$A$47:$A$50,($A120+3))&gt;0,"Nachschr.","")))))</f>
        <v/>
      </c>
      <c r="G120" s="44">
        <f>IF($A120="","",IF(COUNTIF($A$8:$A$67,($A120+4))&gt;0,IF(INDEX($C$8:$C$67,MATCH(($A120+4),$A$8:$A$67,0))="","?",INDEX($C$8:$C$67,MATCH(($A120+4),$A$8:$A$67,0)))&amp;IF(COUNTIF($A$8:$A$67,($A120+4))&gt;1," +"&amp;(COUNTIF($A$8:$A$67,($A120+4))-1),""),IF(COUNTIFS(Einstellungen!$A$23:$A$34,"&lt;="&amp;($A120+4),Einstellungen!$B$23:$B$34,"&gt;="&amp;($A120+4))&gt;0,"Ferien",IF(COUNTIFS(Einstellungen!$A$38:$A$43,"&lt;="&amp;($A120+4),Einstellungen!$B$38:$B$43,"&gt;="&amp;($A120+4))&gt;0,"Sperre",IF(COUNTIF(Einstellungen!$A$47:$A$50,($A120+4))&gt;0,"Nachschr.","")))))</f>
        <v/>
      </c>
      <c r="H120" s="44">
        <f>IF($A120="","",IF(COUNTIF($A$8:$A$67,($A120+5))&gt;0,IF(INDEX($C$8:$C$67,MATCH(($A120+5),$A$8:$A$67,0))="","?",INDEX($C$8:$C$67,MATCH(($A120+5),$A$8:$A$67,0)))&amp;IF(COUNTIF($A$8:$A$67,($A120+5))&gt;1," +"&amp;(COUNTIF($A$8:$A$67,($A120+5))-1),""),IF(COUNTIFS(Einstellungen!$A$23:$A$34,"&lt;="&amp;($A120+5),Einstellungen!$B$23:$B$34,"&gt;="&amp;($A120+5))&gt;0,"Ferien",IF(COUNTIFS(Einstellungen!$A$38:$A$43,"&lt;="&amp;($A120+5),Einstellungen!$B$38:$B$43,"&gt;="&amp;($A120+5))&gt;0,"Sperre",IF(COUNTIF(Einstellungen!$A$47:$A$50,($A120+5))&gt;0,"Nachschr.","")))))</f>
        <v/>
      </c>
      <c r="I120" s="32">
        <f>IF(A120="","",COUNTIFS($I$8:$I$67,A120,$D$8:$D$67,"Klassenarbeit"))</f>
        <v/>
      </c>
      <c r="J120" s="32">
        <f>IF(A120="","",IF(A120&lt;=Einstellungen!$C$6,1,2))</f>
        <v/>
      </c>
    </row>
    <row r="121">
      <c r="A121" s="40">
        <f>IF(A120="","",IF(A120+7&gt;Einstellungen!$C$7,"",A120+7))</f>
        <v/>
      </c>
      <c r="B121" s="32">
        <f>IF(A121="","",WEEKNUM(A121,21))</f>
        <v/>
      </c>
      <c r="C121" s="44">
        <f>IF($A121="","",IF(COUNTIF($A$8:$A$67,($A121+0))&gt;0,IF(INDEX($C$8:$C$67,MATCH(($A121+0),$A$8:$A$67,0))="","?",INDEX($C$8:$C$67,MATCH(($A121+0),$A$8:$A$67,0)))&amp;IF(COUNTIF($A$8:$A$67,($A121+0))&gt;1," +"&amp;(COUNTIF($A$8:$A$67,($A121+0))-1),""),IF(COUNTIFS(Einstellungen!$A$23:$A$34,"&lt;="&amp;($A121+0),Einstellungen!$B$23:$B$34,"&gt;="&amp;($A121+0))&gt;0,"Ferien",IF(COUNTIFS(Einstellungen!$A$38:$A$43,"&lt;="&amp;($A121+0),Einstellungen!$B$38:$B$43,"&gt;="&amp;($A121+0))&gt;0,"Sperre",IF(COUNTIF(Einstellungen!$A$47:$A$50,($A121+0))&gt;0,"Nachschr.","")))))</f>
        <v/>
      </c>
      <c r="D121" s="44">
        <f>IF($A121="","",IF(COUNTIF($A$8:$A$67,($A121+1))&gt;0,IF(INDEX($C$8:$C$67,MATCH(($A121+1),$A$8:$A$67,0))="","?",INDEX($C$8:$C$67,MATCH(($A121+1),$A$8:$A$67,0)))&amp;IF(COUNTIF($A$8:$A$67,($A121+1))&gt;1," +"&amp;(COUNTIF($A$8:$A$67,($A121+1))-1),""),IF(COUNTIFS(Einstellungen!$A$23:$A$34,"&lt;="&amp;($A121+1),Einstellungen!$B$23:$B$34,"&gt;="&amp;($A121+1))&gt;0,"Ferien",IF(COUNTIFS(Einstellungen!$A$38:$A$43,"&lt;="&amp;($A121+1),Einstellungen!$B$38:$B$43,"&gt;="&amp;($A121+1))&gt;0,"Sperre",IF(COUNTIF(Einstellungen!$A$47:$A$50,($A121+1))&gt;0,"Nachschr.","")))))</f>
        <v/>
      </c>
      <c r="E121" s="44">
        <f>IF($A121="","",IF(COUNTIF($A$8:$A$67,($A121+2))&gt;0,IF(INDEX($C$8:$C$67,MATCH(($A121+2),$A$8:$A$67,0))="","?",INDEX($C$8:$C$67,MATCH(($A121+2),$A$8:$A$67,0)))&amp;IF(COUNTIF($A$8:$A$67,($A121+2))&gt;1," +"&amp;(COUNTIF($A$8:$A$67,($A121+2))-1),""),IF(COUNTIFS(Einstellungen!$A$23:$A$34,"&lt;="&amp;($A121+2),Einstellungen!$B$23:$B$34,"&gt;="&amp;($A121+2))&gt;0,"Ferien",IF(COUNTIFS(Einstellungen!$A$38:$A$43,"&lt;="&amp;($A121+2),Einstellungen!$B$38:$B$43,"&gt;="&amp;($A121+2))&gt;0,"Sperre",IF(COUNTIF(Einstellungen!$A$47:$A$50,($A121+2))&gt;0,"Nachschr.","")))))</f>
        <v/>
      </c>
      <c r="F121" s="44">
        <f>IF($A121="","",IF(COUNTIF($A$8:$A$67,($A121+3))&gt;0,IF(INDEX($C$8:$C$67,MATCH(($A121+3),$A$8:$A$67,0))="","?",INDEX($C$8:$C$67,MATCH(($A121+3),$A$8:$A$67,0)))&amp;IF(COUNTIF($A$8:$A$67,($A121+3))&gt;1," +"&amp;(COUNTIF($A$8:$A$67,($A121+3))-1),""),IF(COUNTIFS(Einstellungen!$A$23:$A$34,"&lt;="&amp;($A121+3),Einstellungen!$B$23:$B$34,"&gt;="&amp;($A121+3))&gt;0,"Ferien",IF(COUNTIFS(Einstellungen!$A$38:$A$43,"&lt;="&amp;($A121+3),Einstellungen!$B$38:$B$43,"&gt;="&amp;($A121+3))&gt;0,"Sperre",IF(COUNTIF(Einstellungen!$A$47:$A$50,($A121+3))&gt;0,"Nachschr.","")))))</f>
        <v/>
      </c>
      <c r="G121" s="44">
        <f>IF($A121="","",IF(COUNTIF($A$8:$A$67,($A121+4))&gt;0,IF(INDEX($C$8:$C$67,MATCH(($A121+4),$A$8:$A$67,0))="","?",INDEX($C$8:$C$67,MATCH(($A121+4),$A$8:$A$67,0)))&amp;IF(COUNTIF($A$8:$A$67,($A121+4))&gt;1," +"&amp;(COUNTIF($A$8:$A$67,($A121+4))-1),""),IF(COUNTIFS(Einstellungen!$A$23:$A$34,"&lt;="&amp;($A121+4),Einstellungen!$B$23:$B$34,"&gt;="&amp;($A121+4))&gt;0,"Ferien",IF(COUNTIFS(Einstellungen!$A$38:$A$43,"&lt;="&amp;($A121+4),Einstellungen!$B$38:$B$43,"&gt;="&amp;($A121+4))&gt;0,"Sperre",IF(COUNTIF(Einstellungen!$A$47:$A$50,($A121+4))&gt;0,"Nachschr.","")))))</f>
        <v/>
      </c>
      <c r="H121" s="44">
        <f>IF($A121="","",IF(COUNTIF($A$8:$A$67,($A121+5))&gt;0,IF(INDEX($C$8:$C$67,MATCH(($A121+5),$A$8:$A$67,0))="","?",INDEX($C$8:$C$67,MATCH(($A121+5),$A$8:$A$67,0)))&amp;IF(COUNTIF($A$8:$A$67,($A121+5))&gt;1," +"&amp;(COUNTIF($A$8:$A$67,($A121+5))-1),""),IF(COUNTIFS(Einstellungen!$A$23:$A$34,"&lt;="&amp;($A121+5),Einstellungen!$B$23:$B$34,"&gt;="&amp;($A121+5))&gt;0,"Ferien",IF(COUNTIFS(Einstellungen!$A$38:$A$43,"&lt;="&amp;($A121+5),Einstellungen!$B$38:$B$43,"&gt;="&amp;($A121+5))&gt;0,"Sperre",IF(COUNTIF(Einstellungen!$A$47:$A$50,($A121+5))&gt;0,"Nachschr.","")))))</f>
        <v/>
      </c>
      <c r="I121" s="32">
        <f>IF(A121="","",COUNTIFS($I$8:$I$67,A121,$D$8:$D$67,"Klassenarbeit"))</f>
        <v/>
      </c>
      <c r="J121" s="32">
        <f>IF(A121="","",IF(A121&lt;=Einstellungen!$C$6,1,2))</f>
        <v/>
      </c>
    </row>
    <row r="122">
      <c r="A122" s="40">
        <f>IF(A121="","",IF(A121+7&gt;Einstellungen!$C$7,"",A121+7))</f>
        <v/>
      </c>
      <c r="B122" s="32">
        <f>IF(A122="","",WEEKNUM(A122,21))</f>
        <v/>
      </c>
      <c r="C122" s="44">
        <f>IF($A122="","",IF(COUNTIF($A$8:$A$67,($A122+0))&gt;0,IF(INDEX($C$8:$C$67,MATCH(($A122+0),$A$8:$A$67,0))="","?",INDEX($C$8:$C$67,MATCH(($A122+0),$A$8:$A$67,0)))&amp;IF(COUNTIF($A$8:$A$67,($A122+0))&gt;1," +"&amp;(COUNTIF($A$8:$A$67,($A122+0))-1),""),IF(COUNTIFS(Einstellungen!$A$23:$A$34,"&lt;="&amp;($A122+0),Einstellungen!$B$23:$B$34,"&gt;="&amp;($A122+0))&gt;0,"Ferien",IF(COUNTIFS(Einstellungen!$A$38:$A$43,"&lt;="&amp;($A122+0),Einstellungen!$B$38:$B$43,"&gt;="&amp;($A122+0))&gt;0,"Sperre",IF(COUNTIF(Einstellungen!$A$47:$A$50,($A122+0))&gt;0,"Nachschr.","")))))</f>
        <v/>
      </c>
      <c r="D122" s="44">
        <f>IF($A122="","",IF(COUNTIF($A$8:$A$67,($A122+1))&gt;0,IF(INDEX($C$8:$C$67,MATCH(($A122+1),$A$8:$A$67,0))="","?",INDEX($C$8:$C$67,MATCH(($A122+1),$A$8:$A$67,0)))&amp;IF(COUNTIF($A$8:$A$67,($A122+1))&gt;1," +"&amp;(COUNTIF($A$8:$A$67,($A122+1))-1),""),IF(COUNTIFS(Einstellungen!$A$23:$A$34,"&lt;="&amp;($A122+1),Einstellungen!$B$23:$B$34,"&gt;="&amp;($A122+1))&gt;0,"Ferien",IF(COUNTIFS(Einstellungen!$A$38:$A$43,"&lt;="&amp;($A122+1),Einstellungen!$B$38:$B$43,"&gt;="&amp;($A122+1))&gt;0,"Sperre",IF(COUNTIF(Einstellungen!$A$47:$A$50,($A122+1))&gt;0,"Nachschr.","")))))</f>
        <v/>
      </c>
      <c r="E122" s="44">
        <f>IF($A122="","",IF(COUNTIF($A$8:$A$67,($A122+2))&gt;0,IF(INDEX($C$8:$C$67,MATCH(($A122+2),$A$8:$A$67,0))="","?",INDEX($C$8:$C$67,MATCH(($A122+2),$A$8:$A$67,0)))&amp;IF(COUNTIF($A$8:$A$67,($A122+2))&gt;1," +"&amp;(COUNTIF($A$8:$A$67,($A122+2))-1),""),IF(COUNTIFS(Einstellungen!$A$23:$A$34,"&lt;="&amp;($A122+2),Einstellungen!$B$23:$B$34,"&gt;="&amp;($A122+2))&gt;0,"Ferien",IF(COUNTIFS(Einstellungen!$A$38:$A$43,"&lt;="&amp;($A122+2),Einstellungen!$B$38:$B$43,"&gt;="&amp;($A122+2))&gt;0,"Sperre",IF(COUNTIF(Einstellungen!$A$47:$A$50,($A122+2))&gt;0,"Nachschr.","")))))</f>
        <v/>
      </c>
      <c r="F122" s="44">
        <f>IF($A122="","",IF(COUNTIF($A$8:$A$67,($A122+3))&gt;0,IF(INDEX($C$8:$C$67,MATCH(($A122+3),$A$8:$A$67,0))="","?",INDEX($C$8:$C$67,MATCH(($A122+3),$A$8:$A$67,0)))&amp;IF(COUNTIF($A$8:$A$67,($A122+3))&gt;1," +"&amp;(COUNTIF($A$8:$A$67,($A122+3))-1),""),IF(COUNTIFS(Einstellungen!$A$23:$A$34,"&lt;="&amp;($A122+3),Einstellungen!$B$23:$B$34,"&gt;="&amp;($A122+3))&gt;0,"Ferien",IF(COUNTIFS(Einstellungen!$A$38:$A$43,"&lt;="&amp;($A122+3),Einstellungen!$B$38:$B$43,"&gt;="&amp;($A122+3))&gt;0,"Sperre",IF(COUNTIF(Einstellungen!$A$47:$A$50,($A122+3))&gt;0,"Nachschr.","")))))</f>
        <v/>
      </c>
      <c r="G122" s="44">
        <f>IF($A122="","",IF(COUNTIF($A$8:$A$67,($A122+4))&gt;0,IF(INDEX($C$8:$C$67,MATCH(($A122+4),$A$8:$A$67,0))="","?",INDEX($C$8:$C$67,MATCH(($A122+4),$A$8:$A$67,0)))&amp;IF(COUNTIF($A$8:$A$67,($A122+4))&gt;1," +"&amp;(COUNTIF($A$8:$A$67,($A122+4))-1),""),IF(COUNTIFS(Einstellungen!$A$23:$A$34,"&lt;="&amp;($A122+4),Einstellungen!$B$23:$B$34,"&gt;="&amp;($A122+4))&gt;0,"Ferien",IF(COUNTIFS(Einstellungen!$A$38:$A$43,"&lt;="&amp;($A122+4),Einstellungen!$B$38:$B$43,"&gt;="&amp;($A122+4))&gt;0,"Sperre",IF(COUNTIF(Einstellungen!$A$47:$A$50,($A122+4))&gt;0,"Nachschr.","")))))</f>
        <v/>
      </c>
      <c r="H122" s="44">
        <f>IF($A122="","",IF(COUNTIF($A$8:$A$67,($A122+5))&gt;0,IF(INDEX($C$8:$C$67,MATCH(($A122+5),$A$8:$A$67,0))="","?",INDEX($C$8:$C$67,MATCH(($A122+5),$A$8:$A$67,0)))&amp;IF(COUNTIF($A$8:$A$67,($A122+5))&gt;1," +"&amp;(COUNTIF($A$8:$A$67,($A122+5))-1),""),IF(COUNTIFS(Einstellungen!$A$23:$A$34,"&lt;="&amp;($A122+5),Einstellungen!$B$23:$B$34,"&gt;="&amp;($A122+5))&gt;0,"Ferien",IF(COUNTIFS(Einstellungen!$A$38:$A$43,"&lt;="&amp;($A122+5),Einstellungen!$B$38:$B$43,"&gt;="&amp;($A122+5))&gt;0,"Sperre",IF(COUNTIF(Einstellungen!$A$47:$A$50,($A122+5))&gt;0,"Nachschr.","")))))</f>
        <v/>
      </c>
      <c r="I122" s="32">
        <f>IF(A122="","",COUNTIFS($I$8:$I$67,A122,$D$8:$D$67,"Klassenarbeit"))</f>
        <v/>
      </c>
      <c r="J122" s="32">
        <f>IF(A122="","",IF(A122&lt;=Einstellungen!$C$6,1,2))</f>
        <v/>
      </c>
    </row>
    <row r="123">
      <c r="A123" s="40">
        <f>IF(A122="","",IF(A122+7&gt;Einstellungen!$C$7,"",A122+7))</f>
        <v/>
      </c>
      <c r="B123" s="32">
        <f>IF(A123="","",WEEKNUM(A123,21))</f>
        <v/>
      </c>
      <c r="C123" s="44">
        <f>IF($A123="","",IF(COUNTIF($A$8:$A$67,($A123+0))&gt;0,IF(INDEX($C$8:$C$67,MATCH(($A123+0),$A$8:$A$67,0))="","?",INDEX($C$8:$C$67,MATCH(($A123+0),$A$8:$A$67,0)))&amp;IF(COUNTIF($A$8:$A$67,($A123+0))&gt;1," +"&amp;(COUNTIF($A$8:$A$67,($A123+0))-1),""),IF(COUNTIFS(Einstellungen!$A$23:$A$34,"&lt;="&amp;($A123+0),Einstellungen!$B$23:$B$34,"&gt;="&amp;($A123+0))&gt;0,"Ferien",IF(COUNTIFS(Einstellungen!$A$38:$A$43,"&lt;="&amp;($A123+0),Einstellungen!$B$38:$B$43,"&gt;="&amp;($A123+0))&gt;0,"Sperre",IF(COUNTIF(Einstellungen!$A$47:$A$50,($A123+0))&gt;0,"Nachschr.","")))))</f>
        <v/>
      </c>
      <c r="D123" s="44">
        <f>IF($A123="","",IF(COUNTIF($A$8:$A$67,($A123+1))&gt;0,IF(INDEX($C$8:$C$67,MATCH(($A123+1),$A$8:$A$67,0))="","?",INDEX($C$8:$C$67,MATCH(($A123+1),$A$8:$A$67,0)))&amp;IF(COUNTIF($A$8:$A$67,($A123+1))&gt;1," +"&amp;(COUNTIF($A$8:$A$67,($A123+1))-1),""),IF(COUNTIFS(Einstellungen!$A$23:$A$34,"&lt;="&amp;($A123+1),Einstellungen!$B$23:$B$34,"&gt;="&amp;($A123+1))&gt;0,"Ferien",IF(COUNTIFS(Einstellungen!$A$38:$A$43,"&lt;="&amp;($A123+1),Einstellungen!$B$38:$B$43,"&gt;="&amp;($A123+1))&gt;0,"Sperre",IF(COUNTIF(Einstellungen!$A$47:$A$50,($A123+1))&gt;0,"Nachschr.","")))))</f>
        <v/>
      </c>
      <c r="E123" s="44">
        <f>IF($A123="","",IF(COUNTIF($A$8:$A$67,($A123+2))&gt;0,IF(INDEX($C$8:$C$67,MATCH(($A123+2),$A$8:$A$67,0))="","?",INDEX($C$8:$C$67,MATCH(($A123+2),$A$8:$A$67,0)))&amp;IF(COUNTIF($A$8:$A$67,($A123+2))&gt;1," +"&amp;(COUNTIF($A$8:$A$67,($A123+2))-1),""),IF(COUNTIFS(Einstellungen!$A$23:$A$34,"&lt;="&amp;($A123+2),Einstellungen!$B$23:$B$34,"&gt;="&amp;($A123+2))&gt;0,"Ferien",IF(COUNTIFS(Einstellungen!$A$38:$A$43,"&lt;="&amp;($A123+2),Einstellungen!$B$38:$B$43,"&gt;="&amp;($A123+2))&gt;0,"Sperre",IF(COUNTIF(Einstellungen!$A$47:$A$50,($A123+2))&gt;0,"Nachschr.","")))))</f>
        <v/>
      </c>
      <c r="F123" s="44">
        <f>IF($A123="","",IF(COUNTIF($A$8:$A$67,($A123+3))&gt;0,IF(INDEX($C$8:$C$67,MATCH(($A123+3),$A$8:$A$67,0))="","?",INDEX($C$8:$C$67,MATCH(($A123+3),$A$8:$A$67,0)))&amp;IF(COUNTIF($A$8:$A$67,($A123+3))&gt;1," +"&amp;(COUNTIF($A$8:$A$67,($A123+3))-1),""),IF(COUNTIFS(Einstellungen!$A$23:$A$34,"&lt;="&amp;($A123+3),Einstellungen!$B$23:$B$34,"&gt;="&amp;($A123+3))&gt;0,"Ferien",IF(COUNTIFS(Einstellungen!$A$38:$A$43,"&lt;="&amp;($A123+3),Einstellungen!$B$38:$B$43,"&gt;="&amp;($A123+3))&gt;0,"Sperre",IF(COUNTIF(Einstellungen!$A$47:$A$50,($A123+3))&gt;0,"Nachschr.","")))))</f>
        <v/>
      </c>
      <c r="G123" s="44">
        <f>IF($A123="","",IF(COUNTIF($A$8:$A$67,($A123+4))&gt;0,IF(INDEX($C$8:$C$67,MATCH(($A123+4),$A$8:$A$67,0))="","?",INDEX($C$8:$C$67,MATCH(($A123+4),$A$8:$A$67,0)))&amp;IF(COUNTIF($A$8:$A$67,($A123+4))&gt;1," +"&amp;(COUNTIF($A$8:$A$67,($A123+4))-1),""),IF(COUNTIFS(Einstellungen!$A$23:$A$34,"&lt;="&amp;($A123+4),Einstellungen!$B$23:$B$34,"&gt;="&amp;($A123+4))&gt;0,"Ferien",IF(COUNTIFS(Einstellungen!$A$38:$A$43,"&lt;="&amp;($A123+4),Einstellungen!$B$38:$B$43,"&gt;="&amp;($A123+4))&gt;0,"Sperre",IF(COUNTIF(Einstellungen!$A$47:$A$50,($A123+4))&gt;0,"Nachschr.","")))))</f>
        <v/>
      </c>
      <c r="H123" s="44">
        <f>IF($A123="","",IF(COUNTIF($A$8:$A$67,($A123+5))&gt;0,IF(INDEX($C$8:$C$67,MATCH(($A123+5),$A$8:$A$67,0))="","?",INDEX($C$8:$C$67,MATCH(($A123+5),$A$8:$A$67,0)))&amp;IF(COUNTIF($A$8:$A$67,($A123+5))&gt;1," +"&amp;(COUNTIF($A$8:$A$67,($A123+5))-1),""),IF(COUNTIFS(Einstellungen!$A$23:$A$34,"&lt;="&amp;($A123+5),Einstellungen!$B$23:$B$34,"&gt;="&amp;($A123+5))&gt;0,"Ferien",IF(COUNTIFS(Einstellungen!$A$38:$A$43,"&lt;="&amp;($A123+5),Einstellungen!$B$38:$B$43,"&gt;="&amp;($A123+5))&gt;0,"Sperre",IF(COUNTIF(Einstellungen!$A$47:$A$50,($A123+5))&gt;0,"Nachschr.","")))))</f>
        <v/>
      </c>
      <c r="I123" s="32">
        <f>IF(A123="","",COUNTIFS($I$8:$I$67,A123,$D$8:$D$67,"Klassenarbeit"))</f>
        <v/>
      </c>
      <c r="J123" s="32">
        <f>IF(A123="","",IF(A123&lt;=Einstellungen!$C$6,1,2))</f>
        <v/>
      </c>
    </row>
    <row r="125">
      <c r="A125" s="42" t="inlineStr">
        <is>
          <t>Teil C – Zählung je Fach (berechnet)</t>
        </is>
      </c>
      <c r="B125" s="43" t="n"/>
      <c r="C125" s="43" t="n"/>
      <c r="D125" s="43" t="n"/>
      <c r="E125" s="43" t="n"/>
      <c r="F125" s="43" t="n"/>
      <c r="G125" s="43" t="n"/>
      <c r="H125" s="43" t="n"/>
      <c r="I125" s="43" t="n"/>
      <c r="J125" s="43" t="n"/>
      <c r="K125" s="43" t="n"/>
    </row>
    <row r="126" ht="28" customHeight="1">
      <c r="A126" s="12" t="inlineStr">
        <is>
          <t>Kürzel</t>
        </is>
      </c>
      <c r="B126" s="12" t="inlineStr">
        <is>
          <t>Vorgabe je Halbjahr</t>
        </is>
      </c>
      <c r="C126" s="12" t="inlineStr">
        <is>
          <t>Fach</t>
        </is>
      </c>
      <c r="D126" s="12" t="inlineStr"/>
      <c r="E126" s="12" t="inlineStr">
        <is>
          <t>Ist 1. Halbjahr</t>
        </is>
      </c>
      <c r="F126" s="12" t="inlineStr">
        <is>
          <t>Ist 2. Halbjahr</t>
        </is>
      </c>
      <c r="G126" s="12" t="inlineStr">
        <is>
          <t>Prüfung</t>
        </is>
      </c>
    </row>
    <row r="127">
      <c r="A127" s="32">
        <f>IF(Einstellungen!$A$54="","",Einstellungen!$A$54)</f>
        <v/>
      </c>
      <c r="B127" s="32">
        <f>IF(OR(A127="",Einstellungen!$C$54=""),"",Einstellungen!$C$54)</f>
        <v/>
      </c>
      <c r="C127" s="45">
        <f>IF(A127="","",Einstellungen!$B$54)</f>
        <v/>
      </c>
      <c r="D127" s="45" t="n"/>
      <c r="E127" s="32">
        <f>IF(A127="","",COUNTIFS($C$8:$C$67,A127,$D$8:$D$67,"Klassenarbeit",$H$8:$H$67,1))</f>
        <v/>
      </c>
      <c r="F127" s="32">
        <f>IF(A127="","",COUNTIFS($C$8:$C$67,A127,$D$8:$D$67,"Klassenarbeit",$H$8:$H$67,2))</f>
        <v/>
      </c>
      <c r="G127" s="32">
        <f>IF(OR(A127="",B127=""),"",IF(OR(E127&gt;B127,F127&gt;B127),"über Vorgabe","OK"))</f>
        <v/>
      </c>
    </row>
    <row r="128">
      <c r="A128" s="32">
        <f>IF(Einstellungen!$A$55="","",Einstellungen!$A$55)</f>
        <v/>
      </c>
      <c r="B128" s="32">
        <f>IF(OR(A128="",Einstellungen!$C$55=""),"",Einstellungen!$C$55)</f>
        <v/>
      </c>
      <c r="C128" s="45">
        <f>IF(A128="","",Einstellungen!$B$55)</f>
        <v/>
      </c>
      <c r="D128" s="45" t="n"/>
      <c r="E128" s="32">
        <f>IF(A128="","",COUNTIFS($C$8:$C$67,A128,$D$8:$D$67,"Klassenarbeit",$H$8:$H$67,1))</f>
        <v/>
      </c>
      <c r="F128" s="32">
        <f>IF(A128="","",COUNTIFS($C$8:$C$67,A128,$D$8:$D$67,"Klassenarbeit",$H$8:$H$67,2))</f>
        <v/>
      </c>
      <c r="G128" s="32">
        <f>IF(OR(A128="",B128=""),"",IF(OR(E128&gt;B128,F128&gt;B128),"über Vorgabe","OK"))</f>
        <v/>
      </c>
    </row>
    <row r="129">
      <c r="A129" s="32">
        <f>IF(Einstellungen!$A$56="","",Einstellungen!$A$56)</f>
        <v/>
      </c>
      <c r="B129" s="32">
        <f>IF(OR(A129="",Einstellungen!$C$56=""),"",Einstellungen!$C$56)</f>
        <v/>
      </c>
      <c r="C129" s="45">
        <f>IF(A129="","",Einstellungen!$B$56)</f>
        <v/>
      </c>
      <c r="D129" s="45" t="n"/>
      <c r="E129" s="32">
        <f>IF(A129="","",COUNTIFS($C$8:$C$67,A129,$D$8:$D$67,"Klassenarbeit",$H$8:$H$67,1))</f>
        <v/>
      </c>
      <c r="F129" s="32">
        <f>IF(A129="","",COUNTIFS($C$8:$C$67,A129,$D$8:$D$67,"Klassenarbeit",$H$8:$H$67,2))</f>
        <v/>
      </c>
      <c r="G129" s="32">
        <f>IF(OR(A129="",B129=""),"",IF(OR(E129&gt;B129,F129&gt;B129),"über Vorgabe","OK"))</f>
        <v/>
      </c>
    </row>
    <row r="130">
      <c r="A130" s="32">
        <f>IF(Einstellungen!$A$57="","",Einstellungen!$A$57)</f>
        <v/>
      </c>
      <c r="B130" s="32">
        <f>IF(OR(A130="",Einstellungen!$C$57=""),"",Einstellungen!$C$57)</f>
        <v/>
      </c>
      <c r="C130" s="45">
        <f>IF(A130="","",Einstellungen!$B$57)</f>
        <v/>
      </c>
      <c r="D130" s="45" t="n"/>
      <c r="E130" s="32">
        <f>IF(A130="","",COUNTIFS($C$8:$C$67,A130,$D$8:$D$67,"Klassenarbeit",$H$8:$H$67,1))</f>
        <v/>
      </c>
      <c r="F130" s="32">
        <f>IF(A130="","",COUNTIFS($C$8:$C$67,A130,$D$8:$D$67,"Klassenarbeit",$H$8:$H$67,2))</f>
        <v/>
      </c>
      <c r="G130" s="32">
        <f>IF(OR(A130="",B130=""),"",IF(OR(E130&gt;B130,F130&gt;B130),"über Vorgabe","OK"))</f>
        <v/>
      </c>
    </row>
    <row r="131">
      <c r="A131" s="32">
        <f>IF(Einstellungen!$A$58="","",Einstellungen!$A$58)</f>
        <v/>
      </c>
      <c r="B131" s="32">
        <f>IF(OR(A131="",Einstellungen!$C$58=""),"",Einstellungen!$C$58)</f>
        <v/>
      </c>
      <c r="C131" s="45">
        <f>IF(A131="","",Einstellungen!$B$58)</f>
        <v/>
      </c>
      <c r="D131" s="45" t="n"/>
      <c r="E131" s="32">
        <f>IF(A131="","",COUNTIFS($C$8:$C$67,A131,$D$8:$D$67,"Klassenarbeit",$H$8:$H$67,1))</f>
        <v/>
      </c>
      <c r="F131" s="32">
        <f>IF(A131="","",COUNTIFS($C$8:$C$67,A131,$D$8:$D$67,"Klassenarbeit",$H$8:$H$67,2))</f>
        <v/>
      </c>
      <c r="G131" s="32">
        <f>IF(OR(A131="",B131=""),"",IF(OR(E131&gt;B131,F131&gt;B131),"über Vorgabe","OK"))</f>
        <v/>
      </c>
    </row>
    <row r="132">
      <c r="A132" s="32">
        <f>IF(Einstellungen!$A$59="","",Einstellungen!$A$59)</f>
        <v/>
      </c>
      <c r="B132" s="32">
        <f>IF(OR(A132="",Einstellungen!$C$59=""),"",Einstellungen!$C$59)</f>
        <v/>
      </c>
      <c r="C132" s="45">
        <f>IF(A132="","",Einstellungen!$B$59)</f>
        <v/>
      </c>
      <c r="D132" s="45" t="n"/>
      <c r="E132" s="32">
        <f>IF(A132="","",COUNTIFS($C$8:$C$67,A132,$D$8:$D$67,"Klassenarbeit",$H$8:$H$67,1))</f>
        <v/>
      </c>
      <c r="F132" s="32">
        <f>IF(A132="","",COUNTIFS($C$8:$C$67,A132,$D$8:$D$67,"Klassenarbeit",$H$8:$H$67,2))</f>
        <v/>
      </c>
      <c r="G132" s="32">
        <f>IF(OR(A132="",B132=""),"",IF(OR(E132&gt;B132,F132&gt;B132),"über Vorgabe","OK"))</f>
        <v/>
      </c>
    </row>
    <row r="133">
      <c r="A133" s="32">
        <f>IF(Einstellungen!$A$60="","",Einstellungen!$A$60)</f>
        <v/>
      </c>
      <c r="B133" s="32">
        <f>IF(OR(A133="",Einstellungen!$C$60=""),"",Einstellungen!$C$60)</f>
        <v/>
      </c>
      <c r="C133" s="45">
        <f>IF(A133="","",Einstellungen!$B$60)</f>
        <v/>
      </c>
      <c r="D133" s="45" t="n"/>
      <c r="E133" s="32">
        <f>IF(A133="","",COUNTIFS($C$8:$C$67,A133,$D$8:$D$67,"Klassenarbeit",$H$8:$H$67,1))</f>
        <v/>
      </c>
      <c r="F133" s="32">
        <f>IF(A133="","",COUNTIFS($C$8:$C$67,A133,$D$8:$D$67,"Klassenarbeit",$H$8:$H$67,2))</f>
        <v/>
      </c>
      <c r="G133" s="32">
        <f>IF(OR(A133="",B133=""),"",IF(OR(E133&gt;B133,F133&gt;B133),"über Vorgabe","OK"))</f>
        <v/>
      </c>
    </row>
    <row r="134">
      <c r="A134" s="32">
        <f>IF(Einstellungen!$A$61="","",Einstellungen!$A$61)</f>
        <v/>
      </c>
      <c r="B134" s="32">
        <f>IF(OR(A134="",Einstellungen!$C$61=""),"",Einstellungen!$C$61)</f>
        <v/>
      </c>
      <c r="C134" s="45">
        <f>IF(A134="","",Einstellungen!$B$61)</f>
        <v/>
      </c>
      <c r="D134" s="45" t="n"/>
      <c r="E134" s="32">
        <f>IF(A134="","",COUNTIFS($C$8:$C$67,A134,$D$8:$D$67,"Klassenarbeit",$H$8:$H$67,1))</f>
        <v/>
      </c>
      <c r="F134" s="32">
        <f>IF(A134="","",COUNTIFS($C$8:$C$67,A134,$D$8:$D$67,"Klassenarbeit",$H$8:$H$67,2))</f>
        <v/>
      </c>
      <c r="G134" s="32">
        <f>IF(OR(A134="",B134=""),"",IF(OR(E134&gt;B134,F134&gt;B134),"über Vorgabe","OK"))</f>
        <v/>
      </c>
    </row>
    <row r="135">
      <c r="A135" s="32">
        <f>IF(Einstellungen!$A$62="","",Einstellungen!$A$62)</f>
        <v/>
      </c>
      <c r="B135" s="32">
        <f>IF(OR(A135="",Einstellungen!$C$62=""),"",Einstellungen!$C$62)</f>
        <v/>
      </c>
      <c r="C135" s="45">
        <f>IF(A135="","",Einstellungen!$B$62)</f>
        <v/>
      </c>
      <c r="D135" s="45" t="n"/>
      <c r="E135" s="32">
        <f>IF(A135="","",COUNTIFS($C$8:$C$67,A135,$D$8:$D$67,"Klassenarbeit",$H$8:$H$67,1))</f>
        <v/>
      </c>
      <c r="F135" s="32">
        <f>IF(A135="","",COUNTIFS($C$8:$C$67,A135,$D$8:$D$67,"Klassenarbeit",$H$8:$H$67,2))</f>
        <v/>
      </c>
      <c r="G135" s="32">
        <f>IF(OR(A135="",B135=""),"",IF(OR(E135&gt;B135,F135&gt;B135),"über Vorgabe","OK"))</f>
        <v/>
      </c>
    </row>
    <row r="136">
      <c r="A136" s="32">
        <f>IF(Einstellungen!$A$63="","",Einstellungen!$A$63)</f>
        <v/>
      </c>
      <c r="B136" s="32">
        <f>IF(OR(A136="",Einstellungen!$C$63=""),"",Einstellungen!$C$63)</f>
        <v/>
      </c>
      <c r="C136" s="45">
        <f>IF(A136="","",Einstellungen!$B$63)</f>
        <v/>
      </c>
      <c r="D136" s="45" t="n"/>
      <c r="E136" s="32">
        <f>IF(A136="","",COUNTIFS($C$8:$C$67,A136,$D$8:$D$67,"Klassenarbeit",$H$8:$H$67,1))</f>
        <v/>
      </c>
      <c r="F136" s="32">
        <f>IF(A136="","",COUNTIFS($C$8:$C$67,A136,$D$8:$D$67,"Klassenarbeit",$H$8:$H$67,2))</f>
        <v/>
      </c>
      <c r="G136" s="32">
        <f>IF(OR(A136="",B136=""),"",IF(OR(E136&gt;B136,F136&gt;B136),"über Vorgabe","OK"))</f>
        <v/>
      </c>
    </row>
    <row r="137">
      <c r="A137" s="32">
        <f>IF(Einstellungen!$A$64="","",Einstellungen!$A$64)</f>
        <v/>
      </c>
      <c r="B137" s="32">
        <f>IF(OR(A137="",Einstellungen!$C$64=""),"",Einstellungen!$C$64)</f>
        <v/>
      </c>
      <c r="C137" s="45">
        <f>IF(A137="","",Einstellungen!$B$64)</f>
        <v/>
      </c>
      <c r="D137" s="45" t="n"/>
      <c r="E137" s="32">
        <f>IF(A137="","",COUNTIFS($C$8:$C$67,A137,$D$8:$D$67,"Klassenarbeit",$H$8:$H$67,1))</f>
        <v/>
      </c>
      <c r="F137" s="32">
        <f>IF(A137="","",COUNTIFS($C$8:$C$67,A137,$D$8:$D$67,"Klassenarbeit",$H$8:$H$67,2))</f>
        <v/>
      </c>
      <c r="G137" s="32">
        <f>IF(OR(A137="",B137=""),"",IF(OR(E137&gt;B137,F137&gt;B137),"über Vorgabe","OK"))</f>
        <v/>
      </c>
    </row>
    <row r="138">
      <c r="A138" s="32">
        <f>IF(Einstellungen!$A$65="","",Einstellungen!$A$65)</f>
        <v/>
      </c>
      <c r="B138" s="32">
        <f>IF(OR(A138="",Einstellungen!$C$65=""),"",Einstellungen!$C$65)</f>
        <v/>
      </c>
      <c r="C138" s="45">
        <f>IF(A138="","",Einstellungen!$B$65)</f>
        <v/>
      </c>
      <c r="D138" s="45" t="n"/>
      <c r="E138" s="32">
        <f>IF(A138="","",COUNTIFS($C$8:$C$67,A138,$D$8:$D$67,"Klassenarbeit",$H$8:$H$67,1))</f>
        <v/>
      </c>
      <c r="F138" s="32">
        <f>IF(A138="","",COUNTIFS($C$8:$C$67,A138,$D$8:$D$67,"Klassenarbeit",$H$8:$H$67,2))</f>
        <v/>
      </c>
      <c r="G138" s="32">
        <f>IF(OR(A138="",B138=""),"",IF(OR(E138&gt;B138,F138&gt;B138),"über Vorgabe","OK"))</f>
        <v/>
      </c>
    </row>
    <row r="139">
      <c r="A139" s="32">
        <f>IF(Einstellungen!$A$66="","",Einstellungen!$A$66)</f>
        <v/>
      </c>
      <c r="B139" s="32">
        <f>IF(OR(A139="",Einstellungen!$C$66=""),"",Einstellungen!$C$66)</f>
        <v/>
      </c>
      <c r="C139" s="45">
        <f>IF(A139="","",Einstellungen!$B$66)</f>
        <v/>
      </c>
      <c r="D139" s="45" t="n"/>
      <c r="E139" s="32">
        <f>IF(A139="","",COUNTIFS($C$8:$C$67,A139,$D$8:$D$67,"Klassenarbeit",$H$8:$H$67,1))</f>
        <v/>
      </c>
      <c r="F139" s="32">
        <f>IF(A139="","",COUNTIFS($C$8:$C$67,A139,$D$8:$D$67,"Klassenarbeit",$H$8:$H$67,2))</f>
        <v/>
      </c>
      <c r="G139" s="32">
        <f>IF(OR(A139="",B139=""),"",IF(OR(E139&gt;B139,F139&gt;B139),"über Vorgabe","OK"))</f>
        <v/>
      </c>
    </row>
    <row r="140">
      <c r="A140" s="32">
        <f>IF(Einstellungen!$A$67="","",Einstellungen!$A$67)</f>
        <v/>
      </c>
      <c r="B140" s="32">
        <f>IF(OR(A140="",Einstellungen!$C$67=""),"",Einstellungen!$C$67)</f>
        <v/>
      </c>
      <c r="C140" s="45">
        <f>IF(A140="","",Einstellungen!$B$67)</f>
        <v/>
      </c>
      <c r="D140" s="45" t="n"/>
      <c r="E140" s="32">
        <f>IF(A140="","",COUNTIFS($C$8:$C$67,A140,$D$8:$D$67,"Klassenarbeit",$H$8:$H$67,1))</f>
        <v/>
      </c>
      <c r="F140" s="32">
        <f>IF(A140="","",COUNTIFS($C$8:$C$67,A140,$D$8:$D$67,"Klassenarbeit",$H$8:$H$67,2))</f>
        <v/>
      </c>
      <c r="G140" s="32">
        <f>IF(OR(A140="",B140=""),"",IF(OR(E140&gt;B140,F140&gt;B140),"über Vorgabe","OK"))</f>
        <v/>
      </c>
    </row>
    <row r="141">
      <c r="A141" s="32">
        <f>IF(Einstellungen!$A$68="","",Einstellungen!$A$68)</f>
        <v/>
      </c>
      <c r="B141" s="32">
        <f>IF(OR(A141="",Einstellungen!$C$68=""),"",Einstellungen!$C$68)</f>
        <v/>
      </c>
      <c r="C141" s="45">
        <f>IF(A141="","",Einstellungen!$B$68)</f>
        <v/>
      </c>
      <c r="D141" s="45" t="n"/>
      <c r="E141" s="32">
        <f>IF(A141="","",COUNTIFS($C$8:$C$67,A141,$D$8:$D$67,"Klassenarbeit",$H$8:$H$67,1))</f>
        <v/>
      </c>
      <c r="F141" s="32">
        <f>IF(A141="","",COUNTIFS($C$8:$C$67,A141,$D$8:$D$67,"Klassenarbeit",$H$8:$H$67,2))</f>
        <v/>
      </c>
      <c r="G141" s="32">
        <f>IF(OR(A141="",B141=""),"",IF(OR(E141&gt;B141,F141&gt;B141),"über Vorgabe","OK"))</f>
        <v/>
      </c>
    </row>
  </sheetData>
  <sheetProtection selectLockedCells="0" selectUnlockedCells="0" sheet="1" objects="0" insertRows="1" insertHyperlinks="1" autoFilter="1" scenarios="0" formatColumns="0" deleteColumns="1" insertColumns="1" pivotTables="1" deleteRows="1" formatCells="1" formatRows="0" sort="1"/>
  <mergeCells count="5">
    <mergeCell ref="G3:K3"/>
    <mergeCell ref="A2:K2"/>
    <mergeCell ref="B3:E3"/>
    <mergeCell ref="A1:K1"/>
    <mergeCell ref="A70:K70"/>
  </mergeCells>
  <conditionalFormatting sqref="C72:H123">
    <cfRule type="expression" priority="1" dxfId="1">
      <formula>OR(C72="Ferien",C72="Sperre")</formula>
    </cfRule>
    <cfRule type="expression" priority="2" dxfId="2">
      <formula>C72="Nachschr."</formula>
    </cfRule>
    <cfRule type="expression" priority="3" dxfId="2" stopIfTrue="1">
      <formula>AND($A72&lt;&gt;"",COUNTIFS($A$8:$A$67,$A72+COLUMN(C72)-3,$D$8:$D$67,"Nachschreibtermin")&gt;0)</formula>
    </cfRule>
    <cfRule type="expression" priority="4" dxfId="3">
      <formula>AND($A72&lt;&gt;"",COUNTIFS($A$8:$A$67,$A72+COLUMN(C72)-3,$D$8:$D$67,"Klassenarbeit")&gt;0)</formula>
    </cfRule>
  </conditionalFormatting>
  <conditionalFormatting sqref="I72:I123">
    <cfRule type="expression" priority="5" dxfId="0">
      <formula>AND(Einstellungen!$B$11&lt;&gt;"",ISNUMBER(I72),I72&gt;Einstellungen!$B$11)</formula>
    </cfRule>
  </conditionalFormatting>
  <conditionalFormatting sqref="J8:J67">
    <cfRule type="expression" priority="6" dxfId="0">
      <formula>AND(J8&lt;&gt;"",J8&lt;&gt;"OK")</formula>
    </cfRule>
    <cfRule type="expression" priority="7" dxfId="4">
      <formula>J8="OK"</formula>
    </cfRule>
  </conditionalFormatting>
  <conditionalFormatting sqref="G8:G67">
    <cfRule type="expression" priority="8" dxfId="2">
      <formula>G8="bestätigt"</formula>
    </cfRule>
    <cfRule type="expression" priority="9" dxfId="1">
      <formula>G8="verschoben"</formula>
    </cfRule>
  </conditionalFormatting>
  <conditionalFormatting sqref="E127:F141">
    <cfRule type="expression" priority="10" dxfId="0">
      <formula>AND($B127&lt;&gt;"",ISNUMBER(E127),E127&gt;$B127)</formula>
    </cfRule>
  </conditionalFormatting>
  <conditionalFormatting sqref="G127:G141">
    <cfRule type="expression" priority="11" dxfId="0">
      <formula>G127="über Vorgabe"</formula>
    </cfRule>
  </conditionalFormatting>
  <dataValidations count="4">
    <dataValidation sqref="C8:C67" showDropDown="0" showInputMessage="0" showErrorMessage="1" allowBlank="1" errorTitle="Fach" error="Bitte ein Kürzel aus „Einstellungen“ wählen." type="list">
      <formula1>=Einstellungen!$A$54:$A$68</formula1>
    </dataValidation>
    <dataValidation sqref="D8:D67" showDropDown="0" showInputMessage="0" showErrorMessage="0" allowBlank="1" type="list">
      <formula1>"Klassenarbeit,Nachschreibtermin"</formula1>
    </dataValidation>
    <dataValidation sqref="G8:G67" showDropDown="0" showInputMessage="0" showErrorMessage="0" allowBlank="1" type="list">
      <formula1>"geplant,bestätigt,verschoben"</formula1>
    </dataValidation>
    <dataValidation sqref="A8:A67" showDropDown="0" showInputMessage="0" showErrorMessage="1" allowBlank="1" errorTitle="Datum" error="Bitte ein gültiges Datum eingeben (TT.MM.JJJJ)." type="date" operator="between">
      <formula1>36526</formula1>
      <formula2>73415</formula2>
    </dataValidation>
  </dataValidations>
  <pageMargins left="0.6" right="0.6" top="0.9" bottom="0.8" header="0.5" footer="0.5"/>
  <pageSetup orientation="landscape" paperSize="9" fitToHeight="0" fitToWidth="1"/>
  <headerFooter>
    <oddHeader>&amp;L&amp;8 LSP-02_05-006 · Klassenarbeits-Kalender&amp;R&amp;8 &amp;A</oddHeader>
    <oddFooter>&amp;L&amp;8 LSP-02_05-006c-Klassenarbeits-Kalender.xlsx&amp;C&amp;8 Stand 10-2026&amp;R&amp;8 Seite &amp;P von &amp;N</oddFooter>
    <evenHeader/>
    <evenFooter/>
    <firstHeader/>
    <firstFooter/>
  </headerFooter>
  <rowBreaks count="2" manualBreakCount="2">
    <brk id="68" min="0" max="16383" man="1"/>
    <brk id="124" min="0" max="16383" man="1"/>
  </rowBreaks>
</worksheet>
</file>

<file path=xl/worksheets/sheet6.xml><?xml version="1.0" encoding="utf-8"?>
<worksheet xmlns="http://schemas.openxmlformats.org/spreadsheetml/2006/main">
  <sheetPr>
    <tabColor rgb="005D7DBE"/>
    <outlinePr summaryBelow="1" summaryRight="1"/>
    <pageSetUpPr fitToPage="1"/>
  </sheetPr>
  <dimension ref="A1:K141"/>
  <sheetViews>
    <sheetView showGridLines="0" workbookViewId="0">
      <selection activeCell="A1" sqref="A1"/>
    </sheetView>
  </sheetViews>
  <sheetFormatPr baseColWidth="8" defaultRowHeight="15"/>
  <cols>
    <col width="15" customWidth="1" min="1" max="1"/>
    <col width="8" customWidth="1" min="2" max="2"/>
    <col width="12" customWidth="1" min="3" max="3"/>
    <col width="18" customWidth="1" min="4" max="4"/>
    <col width="14" customWidth="1" min="5" max="5"/>
    <col width="10" customWidth="1" min="6" max="6"/>
    <col width="12" customWidth="1" min="7" max="7"/>
    <col width="10" customWidth="1" min="8" max="8"/>
    <col width="15" customWidth="1" min="9" max="9"/>
    <col width="22" customWidth="1" min="10" max="10"/>
    <col width="30" customWidth="1" min="11" max="11"/>
  </cols>
  <sheetData>
    <row r="1" ht="26" customHeight="1">
      <c r="A1" s="35">
        <f>"Klassenarbeits-Kalender · "&amp;IF(Einstellungen!$B$18="","[Klassenname in Einstellungen eintragen]",Einstellungen!$B$18)</f>
        <v/>
      </c>
      <c r="B1" s="36" t="n"/>
      <c r="C1" s="36" t="n"/>
      <c r="D1" s="36" t="n"/>
      <c r="E1" s="36" t="n"/>
      <c r="F1" s="36" t="n"/>
      <c r="G1" s="36" t="n"/>
      <c r="H1" s="36" t="n"/>
      <c r="I1" s="36" t="n"/>
      <c r="J1" s="36" t="n"/>
      <c r="K1" s="36" t="n"/>
    </row>
    <row r="2">
      <c r="A2" s="37">
        <f>IF(Einstellungen!$B$2="","[Schule]",Einstellungen!$B$2)&amp;" · Schuljahr "&amp;IF(Einstellungen!$B$3="","[JJJJ/JJ]",Einstellungen!$B$3)</f>
        <v/>
      </c>
    </row>
    <row r="3">
      <c r="A3" s="16" t="inlineStr">
        <is>
          <t>Klassenleitung</t>
        </is>
      </c>
      <c r="B3" s="25" t="n"/>
      <c r="C3" s="26" t="n"/>
      <c r="D3" s="26" t="n"/>
      <c r="E3" s="26" t="n"/>
      <c r="G3" s="38" t="inlineStr">
        <is>
          <t>Gelb = Eingabe · Grau = Formel (geschützt, ohne Passwort, siehe Anleitung)</t>
        </is>
      </c>
    </row>
    <row r="6">
      <c r="A6" s="42" t="inlineStr">
        <is>
          <t>Teil A – Terminliste (Eingabe)</t>
        </is>
      </c>
      <c r="B6" s="43" t="n"/>
      <c r="C6" s="43" t="n"/>
      <c r="D6" s="43" t="n"/>
      <c r="E6" s="43" t="n"/>
      <c r="F6" s="43" t="n"/>
      <c r="G6" s="43" t="n"/>
      <c r="H6" s="43" t="n"/>
      <c r="I6" s="43" t="n"/>
      <c r="J6" s="43" t="n"/>
      <c r="K6" s="43" t="n"/>
    </row>
    <row r="7" ht="28" customHeight="1">
      <c r="A7" s="12" t="inlineStr">
        <is>
          <t>Datum</t>
        </is>
      </c>
      <c r="B7" s="12" t="inlineStr">
        <is>
          <t>Tag</t>
        </is>
      </c>
      <c r="C7" s="12" t="inlineStr">
        <is>
          <t>Fach</t>
        </is>
      </c>
      <c r="D7" s="12" t="inlineStr">
        <is>
          <t>Art</t>
        </is>
      </c>
      <c r="E7" s="12" t="inlineStr">
        <is>
          <t>Lehrkraft</t>
        </is>
      </c>
      <c r="F7" s="12" t="inlineStr">
        <is>
          <t>Stunde</t>
        </is>
      </c>
      <c r="G7" s="12" t="inlineStr">
        <is>
          <t>Status</t>
        </is>
      </c>
      <c r="H7" s="12" t="inlineStr">
        <is>
          <t>Halbjahr</t>
        </is>
      </c>
      <c r="I7" s="12" t="inlineStr">
        <is>
          <t>Wochenbeginn</t>
        </is>
      </c>
      <c r="J7" s="12" t="inlineStr">
        <is>
          <t>Prüfung</t>
        </is>
      </c>
      <c r="K7" s="12" t="inlineStr">
        <is>
          <t>Bemerkung</t>
        </is>
      </c>
    </row>
    <row r="8">
      <c r="A8" s="27" t="n"/>
      <c r="B8" s="32">
        <f>IF(A8="","",CHOOSE(WEEKDAY(A8,2),"Mo","Di","Mi","Do","Fr","Sa","So"))</f>
        <v/>
      </c>
      <c r="C8" s="30" t="n"/>
      <c r="D8" s="30" t="n"/>
      <c r="E8" s="30" t="n"/>
      <c r="F8" s="30" t="n"/>
      <c r="G8" s="30" t="n"/>
      <c r="H8" s="32">
        <f>IF(A8="","",IF(OR(A8&lt;Einstellungen!$B$6,A8&gt;Einstellungen!$C$7),"außerhalb",IF(A8&lt;=Einstellungen!$C$6,1,2)))</f>
        <v/>
      </c>
      <c r="I8" s="40">
        <f>IF(A8="","",A8-WEEKDAY(A8,2)+1)</f>
        <v/>
      </c>
      <c r="J8" s="32">
        <f>IF(A8="","",IF(AND(WEEKDAY(A8,2)&gt;5,D8&lt;&gt;"Nachschreibtermin"),"Wochenende",IF(COUNTIFS(Einstellungen!$A$23:$A$34,"&lt;="&amp;A8,Einstellungen!$B$23:$B$34,"&gt;="&amp;A8)&gt;0,"Ferien/Feiertag",IF(COUNTIFS(Einstellungen!$A$38:$A$43,"&lt;="&amp;A8,Einstellungen!$B$38:$B$43,"&gt;="&amp;A8)&gt;0,"Sperrzeit",IF(AND(Einstellungen!$B$10&lt;&gt;"",D8="Klassenarbeit",COUNTIFS($A$8:$A$67,A8,$D$8:$D$67,"Klassenarbeit")&gt;Einstellungen!$B$10),"Tag überschritten",IF(AND(Einstellungen!$B$11&lt;&gt;"",D8="Klassenarbeit",COUNTIFS($I$8:$I$67,I8,$D$8:$D$67,"Klassenarbeit")&gt;Einstellungen!$B$11),"Woche überschritten",IF(OR(C8="",D8=""),"Fach/Art fehlt","OK")))))))</f>
        <v/>
      </c>
      <c r="K8" s="33" t="n"/>
    </row>
    <row r="9">
      <c r="A9" s="27" t="n"/>
      <c r="B9" s="32">
        <f>IF(A9="","",CHOOSE(WEEKDAY(A9,2),"Mo","Di","Mi","Do","Fr","Sa","So"))</f>
        <v/>
      </c>
      <c r="C9" s="30" t="n"/>
      <c r="D9" s="30" t="n"/>
      <c r="E9" s="30" t="n"/>
      <c r="F9" s="30" t="n"/>
      <c r="G9" s="30" t="n"/>
      <c r="H9" s="32">
        <f>IF(A9="","",IF(OR(A9&lt;Einstellungen!$B$6,A9&gt;Einstellungen!$C$7),"außerhalb",IF(A9&lt;=Einstellungen!$C$6,1,2)))</f>
        <v/>
      </c>
      <c r="I9" s="40">
        <f>IF(A9="","",A9-WEEKDAY(A9,2)+1)</f>
        <v/>
      </c>
      <c r="J9" s="32">
        <f>IF(A9="","",IF(AND(WEEKDAY(A9,2)&gt;5,D9&lt;&gt;"Nachschreibtermin"),"Wochenende",IF(COUNTIFS(Einstellungen!$A$23:$A$34,"&lt;="&amp;A9,Einstellungen!$B$23:$B$34,"&gt;="&amp;A9)&gt;0,"Ferien/Feiertag",IF(COUNTIFS(Einstellungen!$A$38:$A$43,"&lt;="&amp;A9,Einstellungen!$B$38:$B$43,"&gt;="&amp;A9)&gt;0,"Sperrzeit",IF(AND(Einstellungen!$B$10&lt;&gt;"",D9="Klassenarbeit",COUNTIFS($A$8:$A$67,A9,$D$8:$D$67,"Klassenarbeit")&gt;Einstellungen!$B$10),"Tag überschritten",IF(AND(Einstellungen!$B$11&lt;&gt;"",D9="Klassenarbeit",COUNTIFS($I$8:$I$67,I9,$D$8:$D$67,"Klassenarbeit")&gt;Einstellungen!$B$11),"Woche überschritten",IF(OR(C9="",D9=""),"Fach/Art fehlt","OK")))))))</f>
        <v/>
      </c>
      <c r="K9" s="33" t="n"/>
    </row>
    <row r="10">
      <c r="A10" s="27" t="n"/>
      <c r="B10" s="32">
        <f>IF(A10="","",CHOOSE(WEEKDAY(A10,2),"Mo","Di","Mi","Do","Fr","Sa","So"))</f>
        <v/>
      </c>
      <c r="C10" s="30" t="n"/>
      <c r="D10" s="30" t="n"/>
      <c r="E10" s="30" t="n"/>
      <c r="F10" s="30" t="n"/>
      <c r="G10" s="30" t="n"/>
      <c r="H10" s="32">
        <f>IF(A10="","",IF(OR(A10&lt;Einstellungen!$B$6,A10&gt;Einstellungen!$C$7),"außerhalb",IF(A10&lt;=Einstellungen!$C$6,1,2)))</f>
        <v/>
      </c>
      <c r="I10" s="40">
        <f>IF(A10="","",A10-WEEKDAY(A10,2)+1)</f>
        <v/>
      </c>
      <c r="J10" s="32">
        <f>IF(A10="","",IF(AND(WEEKDAY(A10,2)&gt;5,D10&lt;&gt;"Nachschreibtermin"),"Wochenende",IF(COUNTIFS(Einstellungen!$A$23:$A$34,"&lt;="&amp;A10,Einstellungen!$B$23:$B$34,"&gt;="&amp;A10)&gt;0,"Ferien/Feiertag",IF(COUNTIFS(Einstellungen!$A$38:$A$43,"&lt;="&amp;A10,Einstellungen!$B$38:$B$43,"&gt;="&amp;A10)&gt;0,"Sperrzeit",IF(AND(Einstellungen!$B$10&lt;&gt;"",D10="Klassenarbeit",COUNTIFS($A$8:$A$67,A10,$D$8:$D$67,"Klassenarbeit")&gt;Einstellungen!$B$10),"Tag überschritten",IF(AND(Einstellungen!$B$11&lt;&gt;"",D10="Klassenarbeit",COUNTIFS($I$8:$I$67,I10,$D$8:$D$67,"Klassenarbeit")&gt;Einstellungen!$B$11),"Woche überschritten",IF(OR(C10="",D10=""),"Fach/Art fehlt","OK")))))))</f>
        <v/>
      </c>
      <c r="K10" s="33" t="n"/>
    </row>
    <row r="11">
      <c r="A11" s="27" t="n"/>
      <c r="B11" s="32">
        <f>IF(A11="","",CHOOSE(WEEKDAY(A11,2),"Mo","Di","Mi","Do","Fr","Sa","So"))</f>
        <v/>
      </c>
      <c r="C11" s="30" t="n"/>
      <c r="D11" s="30" t="n"/>
      <c r="E11" s="30" t="n"/>
      <c r="F11" s="30" t="n"/>
      <c r="G11" s="30" t="n"/>
      <c r="H11" s="32">
        <f>IF(A11="","",IF(OR(A11&lt;Einstellungen!$B$6,A11&gt;Einstellungen!$C$7),"außerhalb",IF(A11&lt;=Einstellungen!$C$6,1,2)))</f>
        <v/>
      </c>
      <c r="I11" s="40">
        <f>IF(A11="","",A11-WEEKDAY(A11,2)+1)</f>
        <v/>
      </c>
      <c r="J11" s="32">
        <f>IF(A11="","",IF(AND(WEEKDAY(A11,2)&gt;5,D11&lt;&gt;"Nachschreibtermin"),"Wochenende",IF(COUNTIFS(Einstellungen!$A$23:$A$34,"&lt;="&amp;A11,Einstellungen!$B$23:$B$34,"&gt;="&amp;A11)&gt;0,"Ferien/Feiertag",IF(COUNTIFS(Einstellungen!$A$38:$A$43,"&lt;="&amp;A11,Einstellungen!$B$38:$B$43,"&gt;="&amp;A11)&gt;0,"Sperrzeit",IF(AND(Einstellungen!$B$10&lt;&gt;"",D11="Klassenarbeit",COUNTIFS($A$8:$A$67,A11,$D$8:$D$67,"Klassenarbeit")&gt;Einstellungen!$B$10),"Tag überschritten",IF(AND(Einstellungen!$B$11&lt;&gt;"",D11="Klassenarbeit",COUNTIFS($I$8:$I$67,I11,$D$8:$D$67,"Klassenarbeit")&gt;Einstellungen!$B$11),"Woche überschritten",IF(OR(C11="",D11=""),"Fach/Art fehlt","OK")))))))</f>
        <v/>
      </c>
      <c r="K11" s="33" t="n"/>
    </row>
    <row r="12">
      <c r="A12" s="27" t="n"/>
      <c r="B12" s="32">
        <f>IF(A12="","",CHOOSE(WEEKDAY(A12,2),"Mo","Di","Mi","Do","Fr","Sa","So"))</f>
        <v/>
      </c>
      <c r="C12" s="30" t="n"/>
      <c r="D12" s="30" t="n"/>
      <c r="E12" s="30" t="n"/>
      <c r="F12" s="30" t="n"/>
      <c r="G12" s="30" t="n"/>
      <c r="H12" s="32">
        <f>IF(A12="","",IF(OR(A12&lt;Einstellungen!$B$6,A12&gt;Einstellungen!$C$7),"außerhalb",IF(A12&lt;=Einstellungen!$C$6,1,2)))</f>
        <v/>
      </c>
      <c r="I12" s="40">
        <f>IF(A12="","",A12-WEEKDAY(A12,2)+1)</f>
        <v/>
      </c>
      <c r="J12" s="32">
        <f>IF(A12="","",IF(AND(WEEKDAY(A12,2)&gt;5,D12&lt;&gt;"Nachschreibtermin"),"Wochenende",IF(COUNTIFS(Einstellungen!$A$23:$A$34,"&lt;="&amp;A12,Einstellungen!$B$23:$B$34,"&gt;="&amp;A12)&gt;0,"Ferien/Feiertag",IF(COUNTIFS(Einstellungen!$A$38:$A$43,"&lt;="&amp;A12,Einstellungen!$B$38:$B$43,"&gt;="&amp;A12)&gt;0,"Sperrzeit",IF(AND(Einstellungen!$B$10&lt;&gt;"",D12="Klassenarbeit",COUNTIFS($A$8:$A$67,A12,$D$8:$D$67,"Klassenarbeit")&gt;Einstellungen!$B$10),"Tag überschritten",IF(AND(Einstellungen!$B$11&lt;&gt;"",D12="Klassenarbeit",COUNTIFS($I$8:$I$67,I12,$D$8:$D$67,"Klassenarbeit")&gt;Einstellungen!$B$11),"Woche überschritten",IF(OR(C12="",D12=""),"Fach/Art fehlt","OK")))))))</f>
        <v/>
      </c>
      <c r="K12" s="33" t="n"/>
    </row>
    <row r="13">
      <c r="A13" s="27" t="n"/>
      <c r="B13" s="32">
        <f>IF(A13="","",CHOOSE(WEEKDAY(A13,2),"Mo","Di","Mi","Do","Fr","Sa","So"))</f>
        <v/>
      </c>
      <c r="C13" s="30" t="n"/>
      <c r="D13" s="30" t="n"/>
      <c r="E13" s="30" t="n"/>
      <c r="F13" s="30" t="n"/>
      <c r="G13" s="30" t="n"/>
      <c r="H13" s="32">
        <f>IF(A13="","",IF(OR(A13&lt;Einstellungen!$B$6,A13&gt;Einstellungen!$C$7),"außerhalb",IF(A13&lt;=Einstellungen!$C$6,1,2)))</f>
        <v/>
      </c>
      <c r="I13" s="40">
        <f>IF(A13="","",A13-WEEKDAY(A13,2)+1)</f>
        <v/>
      </c>
      <c r="J13" s="32">
        <f>IF(A13="","",IF(AND(WEEKDAY(A13,2)&gt;5,D13&lt;&gt;"Nachschreibtermin"),"Wochenende",IF(COUNTIFS(Einstellungen!$A$23:$A$34,"&lt;="&amp;A13,Einstellungen!$B$23:$B$34,"&gt;="&amp;A13)&gt;0,"Ferien/Feiertag",IF(COUNTIFS(Einstellungen!$A$38:$A$43,"&lt;="&amp;A13,Einstellungen!$B$38:$B$43,"&gt;="&amp;A13)&gt;0,"Sperrzeit",IF(AND(Einstellungen!$B$10&lt;&gt;"",D13="Klassenarbeit",COUNTIFS($A$8:$A$67,A13,$D$8:$D$67,"Klassenarbeit")&gt;Einstellungen!$B$10),"Tag überschritten",IF(AND(Einstellungen!$B$11&lt;&gt;"",D13="Klassenarbeit",COUNTIFS($I$8:$I$67,I13,$D$8:$D$67,"Klassenarbeit")&gt;Einstellungen!$B$11),"Woche überschritten",IF(OR(C13="",D13=""),"Fach/Art fehlt","OK")))))))</f>
        <v/>
      </c>
      <c r="K13" s="33" t="n"/>
    </row>
    <row r="14">
      <c r="A14" s="27" t="n"/>
      <c r="B14" s="32">
        <f>IF(A14="","",CHOOSE(WEEKDAY(A14,2),"Mo","Di","Mi","Do","Fr","Sa","So"))</f>
        <v/>
      </c>
      <c r="C14" s="30" t="n"/>
      <c r="D14" s="30" t="n"/>
      <c r="E14" s="30" t="n"/>
      <c r="F14" s="30" t="n"/>
      <c r="G14" s="30" t="n"/>
      <c r="H14" s="32">
        <f>IF(A14="","",IF(OR(A14&lt;Einstellungen!$B$6,A14&gt;Einstellungen!$C$7),"außerhalb",IF(A14&lt;=Einstellungen!$C$6,1,2)))</f>
        <v/>
      </c>
      <c r="I14" s="40">
        <f>IF(A14="","",A14-WEEKDAY(A14,2)+1)</f>
        <v/>
      </c>
      <c r="J14" s="32">
        <f>IF(A14="","",IF(AND(WEEKDAY(A14,2)&gt;5,D14&lt;&gt;"Nachschreibtermin"),"Wochenende",IF(COUNTIFS(Einstellungen!$A$23:$A$34,"&lt;="&amp;A14,Einstellungen!$B$23:$B$34,"&gt;="&amp;A14)&gt;0,"Ferien/Feiertag",IF(COUNTIFS(Einstellungen!$A$38:$A$43,"&lt;="&amp;A14,Einstellungen!$B$38:$B$43,"&gt;="&amp;A14)&gt;0,"Sperrzeit",IF(AND(Einstellungen!$B$10&lt;&gt;"",D14="Klassenarbeit",COUNTIFS($A$8:$A$67,A14,$D$8:$D$67,"Klassenarbeit")&gt;Einstellungen!$B$10),"Tag überschritten",IF(AND(Einstellungen!$B$11&lt;&gt;"",D14="Klassenarbeit",COUNTIFS($I$8:$I$67,I14,$D$8:$D$67,"Klassenarbeit")&gt;Einstellungen!$B$11),"Woche überschritten",IF(OR(C14="",D14=""),"Fach/Art fehlt","OK")))))))</f>
        <v/>
      </c>
      <c r="K14" s="33" t="n"/>
    </row>
    <row r="15">
      <c r="A15" s="27" t="n"/>
      <c r="B15" s="32">
        <f>IF(A15="","",CHOOSE(WEEKDAY(A15,2),"Mo","Di","Mi","Do","Fr","Sa","So"))</f>
        <v/>
      </c>
      <c r="C15" s="30" t="n"/>
      <c r="D15" s="30" t="n"/>
      <c r="E15" s="30" t="n"/>
      <c r="F15" s="30" t="n"/>
      <c r="G15" s="30" t="n"/>
      <c r="H15" s="32">
        <f>IF(A15="","",IF(OR(A15&lt;Einstellungen!$B$6,A15&gt;Einstellungen!$C$7),"außerhalb",IF(A15&lt;=Einstellungen!$C$6,1,2)))</f>
        <v/>
      </c>
      <c r="I15" s="40">
        <f>IF(A15="","",A15-WEEKDAY(A15,2)+1)</f>
        <v/>
      </c>
      <c r="J15" s="32">
        <f>IF(A15="","",IF(AND(WEEKDAY(A15,2)&gt;5,D15&lt;&gt;"Nachschreibtermin"),"Wochenende",IF(COUNTIFS(Einstellungen!$A$23:$A$34,"&lt;="&amp;A15,Einstellungen!$B$23:$B$34,"&gt;="&amp;A15)&gt;0,"Ferien/Feiertag",IF(COUNTIFS(Einstellungen!$A$38:$A$43,"&lt;="&amp;A15,Einstellungen!$B$38:$B$43,"&gt;="&amp;A15)&gt;0,"Sperrzeit",IF(AND(Einstellungen!$B$10&lt;&gt;"",D15="Klassenarbeit",COUNTIFS($A$8:$A$67,A15,$D$8:$D$67,"Klassenarbeit")&gt;Einstellungen!$B$10),"Tag überschritten",IF(AND(Einstellungen!$B$11&lt;&gt;"",D15="Klassenarbeit",COUNTIFS($I$8:$I$67,I15,$D$8:$D$67,"Klassenarbeit")&gt;Einstellungen!$B$11),"Woche überschritten",IF(OR(C15="",D15=""),"Fach/Art fehlt","OK")))))))</f>
        <v/>
      </c>
      <c r="K15" s="33" t="n"/>
    </row>
    <row r="16">
      <c r="A16" s="27" t="n"/>
      <c r="B16" s="32">
        <f>IF(A16="","",CHOOSE(WEEKDAY(A16,2),"Mo","Di","Mi","Do","Fr","Sa","So"))</f>
        <v/>
      </c>
      <c r="C16" s="30" t="n"/>
      <c r="D16" s="30" t="n"/>
      <c r="E16" s="30" t="n"/>
      <c r="F16" s="30" t="n"/>
      <c r="G16" s="30" t="n"/>
      <c r="H16" s="32">
        <f>IF(A16="","",IF(OR(A16&lt;Einstellungen!$B$6,A16&gt;Einstellungen!$C$7),"außerhalb",IF(A16&lt;=Einstellungen!$C$6,1,2)))</f>
        <v/>
      </c>
      <c r="I16" s="40">
        <f>IF(A16="","",A16-WEEKDAY(A16,2)+1)</f>
        <v/>
      </c>
      <c r="J16" s="32">
        <f>IF(A16="","",IF(AND(WEEKDAY(A16,2)&gt;5,D16&lt;&gt;"Nachschreibtermin"),"Wochenende",IF(COUNTIFS(Einstellungen!$A$23:$A$34,"&lt;="&amp;A16,Einstellungen!$B$23:$B$34,"&gt;="&amp;A16)&gt;0,"Ferien/Feiertag",IF(COUNTIFS(Einstellungen!$A$38:$A$43,"&lt;="&amp;A16,Einstellungen!$B$38:$B$43,"&gt;="&amp;A16)&gt;0,"Sperrzeit",IF(AND(Einstellungen!$B$10&lt;&gt;"",D16="Klassenarbeit",COUNTIFS($A$8:$A$67,A16,$D$8:$D$67,"Klassenarbeit")&gt;Einstellungen!$B$10),"Tag überschritten",IF(AND(Einstellungen!$B$11&lt;&gt;"",D16="Klassenarbeit",COUNTIFS($I$8:$I$67,I16,$D$8:$D$67,"Klassenarbeit")&gt;Einstellungen!$B$11),"Woche überschritten",IF(OR(C16="",D16=""),"Fach/Art fehlt","OK")))))))</f>
        <v/>
      </c>
      <c r="K16" s="33" t="n"/>
    </row>
    <row r="17">
      <c r="A17" s="27" t="n"/>
      <c r="B17" s="32">
        <f>IF(A17="","",CHOOSE(WEEKDAY(A17,2),"Mo","Di","Mi","Do","Fr","Sa","So"))</f>
        <v/>
      </c>
      <c r="C17" s="30" t="n"/>
      <c r="D17" s="30" t="n"/>
      <c r="E17" s="30" t="n"/>
      <c r="F17" s="30" t="n"/>
      <c r="G17" s="30" t="n"/>
      <c r="H17" s="32">
        <f>IF(A17="","",IF(OR(A17&lt;Einstellungen!$B$6,A17&gt;Einstellungen!$C$7),"außerhalb",IF(A17&lt;=Einstellungen!$C$6,1,2)))</f>
        <v/>
      </c>
      <c r="I17" s="40">
        <f>IF(A17="","",A17-WEEKDAY(A17,2)+1)</f>
        <v/>
      </c>
      <c r="J17" s="32">
        <f>IF(A17="","",IF(AND(WEEKDAY(A17,2)&gt;5,D17&lt;&gt;"Nachschreibtermin"),"Wochenende",IF(COUNTIFS(Einstellungen!$A$23:$A$34,"&lt;="&amp;A17,Einstellungen!$B$23:$B$34,"&gt;="&amp;A17)&gt;0,"Ferien/Feiertag",IF(COUNTIFS(Einstellungen!$A$38:$A$43,"&lt;="&amp;A17,Einstellungen!$B$38:$B$43,"&gt;="&amp;A17)&gt;0,"Sperrzeit",IF(AND(Einstellungen!$B$10&lt;&gt;"",D17="Klassenarbeit",COUNTIFS($A$8:$A$67,A17,$D$8:$D$67,"Klassenarbeit")&gt;Einstellungen!$B$10),"Tag überschritten",IF(AND(Einstellungen!$B$11&lt;&gt;"",D17="Klassenarbeit",COUNTIFS($I$8:$I$67,I17,$D$8:$D$67,"Klassenarbeit")&gt;Einstellungen!$B$11),"Woche überschritten",IF(OR(C17="",D17=""),"Fach/Art fehlt","OK")))))))</f>
        <v/>
      </c>
      <c r="K17" s="33" t="n"/>
    </row>
    <row r="18">
      <c r="A18" s="27" t="n"/>
      <c r="B18" s="32">
        <f>IF(A18="","",CHOOSE(WEEKDAY(A18,2),"Mo","Di","Mi","Do","Fr","Sa","So"))</f>
        <v/>
      </c>
      <c r="C18" s="30" t="n"/>
      <c r="D18" s="30" t="n"/>
      <c r="E18" s="30" t="n"/>
      <c r="F18" s="30" t="n"/>
      <c r="G18" s="30" t="n"/>
      <c r="H18" s="32">
        <f>IF(A18="","",IF(OR(A18&lt;Einstellungen!$B$6,A18&gt;Einstellungen!$C$7),"außerhalb",IF(A18&lt;=Einstellungen!$C$6,1,2)))</f>
        <v/>
      </c>
      <c r="I18" s="40">
        <f>IF(A18="","",A18-WEEKDAY(A18,2)+1)</f>
        <v/>
      </c>
      <c r="J18" s="32">
        <f>IF(A18="","",IF(AND(WEEKDAY(A18,2)&gt;5,D18&lt;&gt;"Nachschreibtermin"),"Wochenende",IF(COUNTIFS(Einstellungen!$A$23:$A$34,"&lt;="&amp;A18,Einstellungen!$B$23:$B$34,"&gt;="&amp;A18)&gt;0,"Ferien/Feiertag",IF(COUNTIFS(Einstellungen!$A$38:$A$43,"&lt;="&amp;A18,Einstellungen!$B$38:$B$43,"&gt;="&amp;A18)&gt;0,"Sperrzeit",IF(AND(Einstellungen!$B$10&lt;&gt;"",D18="Klassenarbeit",COUNTIFS($A$8:$A$67,A18,$D$8:$D$67,"Klassenarbeit")&gt;Einstellungen!$B$10),"Tag überschritten",IF(AND(Einstellungen!$B$11&lt;&gt;"",D18="Klassenarbeit",COUNTIFS($I$8:$I$67,I18,$D$8:$D$67,"Klassenarbeit")&gt;Einstellungen!$B$11),"Woche überschritten",IF(OR(C18="",D18=""),"Fach/Art fehlt","OK")))))))</f>
        <v/>
      </c>
      <c r="K18" s="33" t="n"/>
    </row>
    <row r="19">
      <c r="A19" s="27" t="n"/>
      <c r="B19" s="32">
        <f>IF(A19="","",CHOOSE(WEEKDAY(A19,2),"Mo","Di","Mi","Do","Fr","Sa","So"))</f>
        <v/>
      </c>
      <c r="C19" s="30" t="n"/>
      <c r="D19" s="30" t="n"/>
      <c r="E19" s="30" t="n"/>
      <c r="F19" s="30" t="n"/>
      <c r="G19" s="30" t="n"/>
      <c r="H19" s="32">
        <f>IF(A19="","",IF(OR(A19&lt;Einstellungen!$B$6,A19&gt;Einstellungen!$C$7),"außerhalb",IF(A19&lt;=Einstellungen!$C$6,1,2)))</f>
        <v/>
      </c>
      <c r="I19" s="40">
        <f>IF(A19="","",A19-WEEKDAY(A19,2)+1)</f>
        <v/>
      </c>
      <c r="J19" s="32">
        <f>IF(A19="","",IF(AND(WEEKDAY(A19,2)&gt;5,D19&lt;&gt;"Nachschreibtermin"),"Wochenende",IF(COUNTIFS(Einstellungen!$A$23:$A$34,"&lt;="&amp;A19,Einstellungen!$B$23:$B$34,"&gt;="&amp;A19)&gt;0,"Ferien/Feiertag",IF(COUNTIFS(Einstellungen!$A$38:$A$43,"&lt;="&amp;A19,Einstellungen!$B$38:$B$43,"&gt;="&amp;A19)&gt;0,"Sperrzeit",IF(AND(Einstellungen!$B$10&lt;&gt;"",D19="Klassenarbeit",COUNTIFS($A$8:$A$67,A19,$D$8:$D$67,"Klassenarbeit")&gt;Einstellungen!$B$10),"Tag überschritten",IF(AND(Einstellungen!$B$11&lt;&gt;"",D19="Klassenarbeit",COUNTIFS($I$8:$I$67,I19,$D$8:$D$67,"Klassenarbeit")&gt;Einstellungen!$B$11),"Woche überschritten",IF(OR(C19="",D19=""),"Fach/Art fehlt","OK")))))))</f>
        <v/>
      </c>
      <c r="K19" s="33" t="n"/>
    </row>
    <row r="20">
      <c r="A20" s="27" t="n"/>
      <c r="B20" s="32">
        <f>IF(A20="","",CHOOSE(WEEKDAY(A20,2),"Mo","Di","Mi","Do","Fr","Sa","So"))</f>
        <v/>
      </c>
      <c r="C20" s="30" t="n"/>
      <c r="D20" s="30" t="n"/>
      <c r="E20" s="30" t="n"/>
      <c r="F20" s="30" t="n"/>
      <c r="G20" s="30" t="n"/>
      <c r="H20" s="32">
        <f>IF(A20="","",IF(OR(A20&lt;Einstellungen!$B$6,A20&gt;Einstellungen!$C$7),"außerhalb",IF(A20&lt;=Einstellungen!$C$6,1,2)))</f>
        <v/>
      </c>
      <c r="I20" s="40">
        <f>IF(A20="","",A20-WEEKDAY(A20,2)+1)</f>
        <v/>
      </c>
      <c r="J20" s="32">
        <f>IF(A20="","",IF(AND(WEEKDAY(A20,2)&gt;5,D20&lt;&gt;"Nachschreibtermin"),"Wochenende",IF(COUNTIFS(Einstellungen!$A$23:$A$34,"&lt;="&amp;A20,Einstellungen!$B$23:$B$34,"&gt;="&amp;A20)&gt;0,"Ferien/Feiertag",IF(COUNTIFS(Einstellungen!$A$38:$A$43,"&lt;="&amp;A20,Einstellungen!$B$38:$B$43,"&gt;="&amp;A20)&gt;0,"Sperrzeit",IF(AND(Einstellungen!$B$10&lt;&gt;"",D20="Klassenarbeit",COUNTIFS($A$8:$A$67,A20,$D$8:$D$67,"Klassenarbeit")&gt;Einstellungen!$B$10),"Tag überschritten",IF(AND(Einstellungen!$B$11&lt;&gt;"",D20="Klassenarbeit",COUNTIFS($I$8:$I$67,I20,$D$8:$D$67,"Klassenarbeit")&gt;Einstellungen!$B$11),"Woche überschritten",IF(OR(C20="",D20=""),"Fach/Art fehlt","OK")))))))</f>
        <v/>
      </c>
      <c r="K20" s="33" t="n"/>
    </row>
    <row r="21">
      <c r="A21" s="27" t="n"/>
      <c r="B21" s="32">
        <f>IF(A21="","",CHOOSE(WEEKDAY(A21,2),"Mo","Di","Mi","Do","Fr","Sa","So"))</f>
        <v/>
      </c>
      <c r="C21" s="30" t="n"/>
      <c r="D21" s="30" t="n"/>
      <c r="E21" s="30" t="n"/>
      <c r="F21" s="30" t="n"/>
      <c r="G21" s="30" t="n"/>
      <c r="H21" s="32">
        <f>IF(A21="","",IF(OR(A21&lt;Einstellungen!$B$6,A21&gt;Einstellungen!$C$7),"außerhalb",IF(A21&lt;=Einstellungen!$C$6,1,2)))</f>
        <v/>
      </c>
      <c r="I21" s="40">
        <f>IF(A21="","",A21-WEEKDAY(A21,2)+1)</f>
        <v/>
      </c>
      <c r="J21" s="32">
        <f>IF(A21="","",IF(AND(WEEKDAY(A21,2)&gt;5,D21&lt;&gt;"Nachschreibtermin"),"Wochenende",IF(COUNTIFS(Einstellungen!$A$23:$A$34,"&lt;="&amp;A21,Einstellungen!$B$23:$B$34,"&gt;="&amp;A21)&gt;0,"Ferien/Feiertag",IF(COUNTIFS(Einstellungen!$A$38:$A$43,"&lt;="&amp;A21,Einstellungen!$B$38:$B$43,"&gt;="&amp;A21)&gt;0,"Sperrzeit",IF(AND(Einstellungen!$B$10&lt;&gt;"",D21="Klassenarbeit",COUNTIFS($A$8:$A$67,A21,$D$8:$D$67,"Klassenarbeit")&gt;Einstellungen!$B$10),"Tag überschritten",IF(AND(Einstellungen!$B$11&lt;&gt;"",D21="Klassenarbeit",COUNTIFS($I$8:$I$67,I21,$D$8:$D$67,"Klassenarbeit")&gt;Einstellungen!$B$11),"Woche überschritten",IF(OR(C21="",D21=""),"Fach/Art fehlt","OK")))))))</f>
        <v/>
      </c>
      <c r="K21" s="33" t="n"/>
    </row>
    <row r="22">
      <c r="A22" s="27" t="n"/>
      <c r="B22" s="32">
        <f>IF(A22="","",CHOOSE(WEEKDAY(A22,2),"Mo","Di","Mi","Do","Fr","Sa","So"))</f>
        <v/>
      </c>
      <c r="C22" s="30" t="n"/>
      <c r="D22" s="30" t="n"/>
      <c r="E22" s="30" t="n"/>
      <c r="F22" s="30" t="n"/>
      <c r="G22" s="30" t="n"/>
      <c r="H22" s="32">
        <f>IF(A22="","",IF(OR(A22&lt;Einstellungen!$B$6,A22&gt;Einstellungen!$C$7),"außerhalb",IF(A22&lt;=Einstellungen!$C$6,1,2)))</f>
        <v/>
      </c>
      <c r="I22" s="40">
        <f>IF(A22="","",A22-WEEKDAY(A22,2)+1)</f>
        <v/>
      </c>
      <c r="J22" s="32">
        <f>IF(A22="","",IF(AND(WEEKDAY(A22,2)&gt;5,D22&lt;&gt;"Nachschreibtermin"),"Wochenende",IF(COUNTIFS(Einstellungen!$A$23:$A$34,"&lt;="&amp;A22,Einstellungen!$B$23:$B$34,"&gt;="&amp;A22)&gt;0,"Ferien/Feiertag",IF(COUNTIFS(Einstellungen!$A$38:$A$43,"&lt;="&amp;A22,Einstellungen!$B$38:$B$43,"&gt;="&amp;A22)&gt;0,"Sperrzeit",IF(AND(Einstellungen!$B$10&lt;&gt;"",D22="Klassenarbeit",COUNTIFS($A$8:$A$67,A22,$D$8:$D$67,"Klassenarbeit")&gt;Einstellungen!$B$10),"Tag überschritten",IF(AND(Einstellungen!$B$11&lt;&gt;"",D22="Klassenarbeit",COUNTIFS($I$8:$I$67,I22,$D$8:$D$67,"Klassenarbeit")&gt;Einstellungen!$B$11),"Woche überschritten",IF(OR(C22="",D22=""),"Fach/Art fehlt","OK")))))))</f>
        <v/>
      </c>
      <c r="K22" s="33" t="n"/>
    </row>
    <row r="23">
      <c r="A23" s="27" t="n"/>
      <c r="B23" s="32">
        <f>IF(A23="","",CHOOSE(WEEKDAY(A23,2),"Mo","Di","Mi","Do","Fr","Sa","So"))</f>
        <v/>
      </c>
      <c r="C23" s="30" t="n"/>
      <c r="D23" s="30" t="n"/>
      <c r="E23" s="30" t="n"/>
      <c r="F23" s="30" t="n"/>
      <c r="G23" s="30" t="n"/>
      <c r="H23" s="32">
        <f>IF(A23="","",IF(OR(A23&lt;Einstellungen!$B$6,A23&gt;Einstellungen!$C$7),"außerhalb",IF(A23&lt;=Einstellungen!$C$6,1,2)))</f>
        <v/>
      </c>
      <c r="I23" s="40">
        <f>IF(A23="","",A23-WEEKDAY(A23,2)+1)</f>
        <v/>
      </c>
      <c r="J23" s="32">
        <f>IF(A23="","",IF(AND(WEEKDAY(A23,2)&gt;5,D23&lt;&gt;"Nachschreibtermin"),"Wochenende",IF(COUNTIFS(Einstellungen!$A$23:$A$34,"&lt;="&amp;A23,Einstellungen!$B$23:$B$34,"&gt;="&amp;A23)&gt;0,"Ferien/Feiertag",IF(COUNTIFS(Einstellungen!$A$38:$A$43,"&lt;="&amp;A23,Einstellungen!$B$38:$B$43,"&gt;="&amp;A23)&gt;0,"Sperrzeit",IF(AND(Einstellungen!$B$10&lt;&gt;"",D23="Klassenarbeit",COUNTIFS($A$8:$A$67,A23,$D$8:$D$67,"Klassenarbeit")&gt;Einstellungen!$B$10),"Tag überschritten",IF(AND(Einstellungen!$B$11&lt;&gt;"",D23="Klassenarbeit",COUNTIFS($I$8:$I$67,I23,$D$8:$D$67,"Klassenarbeit")&gt;Einstellungen!$B$11),"Woche überschritten",IF(OR(C23="",D23=""),"Fach/Art fehlt","OK")))))))</f>
        <v/>
      </c>
      <c r="K23" s="33" t="n"/>
    </row>
    <row r="24">
      <c r="A24" s="27" t="n"/>
      <c r="B24" s="32">
        <f>IF(A24="","",CHOOSE(WEEKDAY(A24,2),"Mo","Di","Mi","Do","Fr","Sa","So"))</f>
        <v/>
      </c>
      <c r="C24" s="30" t="n"/>
      <c r="D24" s="30" t="n"/>
      <c r="E24" s="30" t="n"/>
      <c r="F24" s="30" t="n"/>
      <c r="G24" s="30" t="n"/>
      <c r="H24" s="32">
        <f>IF(A24="","",IF(OR(A24&lt;Einstellungen!$B$6,A24&gt;Einstellungen!$C$7),"außerhalb",IF(A24&lt;=Einstellungen!$C$6,1,2)))</f>
        <v/>
      </c>
      <c r="I24" s="40">
        <f>IF(A24="","",A24-WEEKDAY(A24,2)+1)</f>
        <v/>
      </c>
      <c r="J24" s="32">
        <f>IF(A24="","",IF(AND(WEEKDAY(A24,2)&gt;5,D24&lt;&gt;"Nachschreibtermin"),"Wochenende",IF(COUNTIFS(Einstellungen!$A$23:$A$34,"&lt;="&amp;A24,Einstellungen!$B$23:$B$34,"&gt;="&amp;A24)&gt;0,"Ferien/Feiertag",IF(COUNTIFS(Einstellungen!$A$38:$A$43,"&lt;="&amp;A24,Einstellungen!$B$38:$B$43,"&gt;="&amp;A24)&gt;0,"Sperrzeit",IF(AND(Einstellungen!$B$10&lt;&gt;"",D24="Klassenarbeit",COUNTIFS($A$8:$A$67,A24,$D$8:$D$67,"Klassenarbeit")&gt;Einstellungen!$B$10),"Tag überschritten",IF(AND(Einstellungen!$B$11&lt;&gt;"",D24="Klassenarbeit",COUNTIFS($I$8:$I$67,I24,$D$8:$D$67,"Klassenarbeit")&gt;Einstellungen!$B$11),"Woche überschritten",IF(OR(C24="",D24=""),"Fach/Art fehlt","OK")))))))</f>
        <v/>
      </c>
      <c r="K24" s="33" t="n"/>
    </row>
    <row r="25">
      <c r="A25" s="27" t="n"/>
      <c r="B25" s="32">
        <f>IF(A25="","",CHOOSE(WEEKDAY(A25,2),"Mo","Di","Mi","Do","Fr","Sa","So"))</f>
        <v/>
      </c>
      <c r="C25" s="30" t="n"/>
      <c r="D25" s="30" t="n"/>
      <c r="E25" s="30" t="n"/>
      <c r="F25" s="30" t="n"/>
      <c r="G25" s="30" t="n"/>
      <c r="H25" s="32">
        <f>IF(A25="","",IF(OR(A25&lt;Einstellungen!$B$6,A25&gt;Einstellungen!$C$7),"außerhalb",IF(A25&lt;=Einstellungen!$C$6,1,2)))</f>
        <v/>
      </c>
      <c r="I25" s="40">
        <f>IF(A25="","",A25-WEEKDAY(A25,2)+1)</f>
        <v/>
      </c>
      <c r="J25" s="32">
        <f>IF(A25="","",IF(AND(WEEKDAY(A25,2)&gt;5,D25&lt;&gt;"Nachschreibtermin"),"Wochenende",IF(COUNTIFS(Einstellungen!$A$23:$A$34,"&lt;="&amp;A25,Einstellungen!$B$23:$B$34,"&gt;="&amp;A25)&gt;0,"Ferien/Feiertag",IF(COUNTIFS(Einstellungen!$A$38:$A$43,"&lt;="&amp;A25,Einstellungen!$B$38:$B$43,"&gt;="&amp;A25)&gt;0,"Sperrzeit",IF(AND(Einstellungen!$B$10&lt;&gt;"",D25="Klassenarbeit",COUNTIFS($A$8:$A$67,A25,$D$8:$D$67,"Klassenarbeit")&gt;Einstellungen!$B$10),"Tag überschritten",IF(AND(Einstellungen!$B$11&lt;&gt;"",D25="Klassenarbeit",COUNTIFS($I$8:$I$67,I25,$D$8:$D$67,"Klassenarbeit")&gt;Einstellungen!$B$11),"Woche überschritten",IF(OR(C25="",D25=""),"Fach/Art fehlt","OK")))))))</f>
        <v/>
      </c>
      <c r="K25" s="33" t="n"/>
    </row>
    <row r="26">
      <c r="A26" s="27" t="n"/>
      <c r="B26" s="32">
        <f>IF(A26="","",CHOOSE(WEEKDAY(A26,2),"Mo","Di","Mi","Do","Fr","Sa","So"))</f>
        <v/>
      </c>
      <c r="C26" s="30" t="n"/>
      <c r="D26" s="30" t="n"/>
      <c r="E26" s="30" t="n"/>
      <c r="F26" s="30" t="n"/>
      <c r="G26" s="30" t="n"/>
      <c r="H26" s="32">
        <f>IF(A26="","",IF(OR(A26&lt;Einstellungen!$B$6,A26&gt;Einstellungen!$C$7),"außerhalb",IF(A26&lt;=Einstellungen!$C$6,1,2)))</f>
        <v/>
      </c>
      <c r="I26" s="40">
        <f>IF(A26="","",A26-WEEKDAY(A26,2)+1)</f>
        <v/>
      </c>
      <c r="J26" s="32">
        <f>IF(A26="","",IF(AND(WEEKDAY(A26,2)&gt;5,D26&lt;&gt;"Nachschreibtermin"),"Wochenende",IF(COUNTIFS(Einstellungen!$A$23:$A$34,"&lt;="&amp;A26,Einstellungen!$B$23:$B$34,"&gt;="&amp;A26)&gt;0,"Ferien/Feiertag",IF(COUNTIFS(Einstellungen!$A$38:$A$43,"&lt;="&amp;A26,Einstellungen!$B$38:$B$43,"&gt;="&amp;A26)&gt;0,"Sperrzeit",IF(AND(Einstellungen!$B$10&lt;&gt;"",D26="Klassenarbeit",COUNTIFS($A$8:$A$67,A26,$D$8:$D$67,"Klassenarbeit")&gt;Einstellungen!$B$10),"Tag überschritten",IF(AND(Einstellungen!$B$11&lt;&gt;"",D26="Klassenarbeit",COUNTIFS($I$8:$I$67,I26,$D$8:$D$67,"Klassenarbeit")&gt;Einstellungen!$B$11),"Woche überschritten",IF(OR(C26="",D26=""),"Fach/Art fehlt","OK")))))))</f>
        <v/>
      </c>
      <c r="K26" s="33" t="n"/>
    </row>
    <row r="27">
      <c r="A27" s="27" t="n"/>
      <c r="B27" s="32">
        <f>IF(A27="","",CHOOSE(WEEKDAY(A27,2),"Mo","Di","Mi","Do","Fr","Sa","So"))</f>
        <v/>
      </c>
      <c r="C27" s="30" t="n"/>
      <c r="D27" s="30" t="n"/>
      <c r="E27" s="30" t="n"/>
      <c r="F27" s="30" t="n"/>
      <c r="G27" s="30" t="n"/>
      <c r="H27" s="32">
        <f>IF(A27="","",IF(OR(A27&lt;Einstellungen!$B$6,A27&gt;Einstellungen!$C$7),"außerhalb",IF(A27&lt;=Einstellungen!$C$6,1,2)))</f>
        <v/>
      </c>
      <c r="I27" s="40">
        <f>IF(A27="","",A27-WEEKDAY(A27,2)+1)</f>
        <v/>
      </c>
      <c r="J27" s="32">
        <f>IF(A27="","",IF(AND(WEEKDAY(A27,2)&gt;5,D27&lt;&gt;"Nachschreibtermin"),"Wochenende",IF(COUNTIFS(Einstellungen!$A$23:$A$34,"&lt;="&amp;A27,Einstellungen!$B$23:$B$34,"&gt;="&amp;A27)&gt;0,"Ferien/Feiertag",IF(COUNTIFS(Einstellungen!$A$38:$A$43,"&lt;="&amp;A27,Einstellungen!$B$38:$B$43,"&gt;="&amp;A27)&gt;0,"Sperrzeit",IF(AND(Einstellungen!$B$10&lt;&gt;"",D27="Klassenarbeit",COUNTIFS($A$8:$A$67,A27,$D$8:$D$67,"Klassenarbeit")&gt;Einstellungen!$B$10),"Tag überschritten",IF(AND(Einstellungen!$B$11&lt;&gt;"",D27="Klassenarbeit",COUNTIFS($I$8:$I$67,I27,$D$8:$D$67,"Klassenarbeit")&gt;Einstellungen!$B$11),"Woche überschritten",IF(OR(C27="",D27=""),"Fach/Art fehlt","OK")))))))</f>
        <v/>
      </c>
      <c r="K27" s="33" t="n"/>
    </row>
    <row r="28">
      <c r="A28" s="27" t="n"/>
      <c r="B28" s="32">
        <f>IF(A28="","",CHOOSE(WEEKDAY(A28,2),"Mo","Di","Mi","Do","Fr","Sa","So"))</f>
        <v/>
      </c>
      <c r="C28" s="30" t="n"/>
      <c r="D28" s="30" t="n"/>
      <c r="E28" s="30" t="n"/>
      <c r="F28" s="30" t="n"/>
      <c r="G28" s="30" t="n"/>
      <c r="H28" s="32">
        <f>IF(A28="","",IF(OR(A28&lt;Einstellungen!$B$6,A28&gt;Einstellungen!$C$7),"außerhalb",IF(A28&lt;=Einstellungen!$C$6,1,2)))</f>
        <v/>
      </c>
      <c r="I28" s="40">
        <f>IF(A28="","",A28-WEEKDAY(A28,2)+1)</f>
        <v/>
      </c>
      <c r="J28" s="32">
        <f>IF(A28="","",IF(AND(WEEKDAY(A28,2)&gt;5,D28&lt;&gt;"Nachschreibtermin"),"Wochenende",IF(COUNTIFS(Einstellungen!$A$23:$A$34,"&lt;="&amp;A28,Einstellungen!$B$23:$B$34,"&gt;="&amp;A28)&gt;0,"Ferien/Feiertag",IF(COUNTIFS(Einstellungen!$A$38:$A$43,"&lt;="&amp;A28,Einstellungen!$B$38:$B$43,"&gt;="&amp;A28)&gt;0,"Sperrzeit",IF(AND(Einstellungen!$B$10&lt;&gt;"",D28="Klassenarbeit",COUNTIFS($A$8:$A$67,A28,$D$8:$D$67,"Klassenarbeit")&gt;Einstellungen!$B$10),"Tag überschritten",IF(AND(Einstellungen!$B$11&lt;&gt;"",D28="Klassenarbeit",COUNTIFS($I$8:$I$67,I28,$D$8:$D$67,"Klassenarbeit")&gt;Einstellungen!$B$11),"Woche überschritten",IF(OR(C28="",D28=""),"Fach/Art fehlt","OK")))))))</f>
        <v/>
      </c>
      <c r="K28" s="33" t="n"/>
    </row>
    <row r="29">
      <c r="A29" s="27" t="n"/>
      <c r="B29" s="32">
        <f>IF(A29="","",CHOOSE(WEEKDAY(A29,2),"Mo","Di","Mi","Do","Fr","Sa","So"))</f>
        <v/>
      </c>
      <c r="C29" s="30" t="n"/>
      <c r="D29" s="30" t="n"/>
      <c r="E29" s="30" t="n"/>
      <c r="F29" s="30" t="n"/>
      <c r="G29" s="30" t="n"/>
      <c r="H29" s="32">
        <f>IF(A29="","",IF(OR(A29&lt;Einstellungen!$B$6,A29&gt;Einstellungen!$C$7),"außerhalb",IF(A29&lt;=Einstellungen!$C$6,1,2)))</f>
        <v/>
      </c>
      <c r="I29" s="40">
        <f>IF(A29="","",A29-WEEKDAY(A29,2)+1)</f>
        <v/>
      </c>
      <c r="J29" s="32">
        <f>IF(A29="","",IF(AND(WEEKDAY(A29,2)&gt;5,D29&lt;&gt;"Nachschreibtermin"),"Wochenende",IF(COUNTIFS(Einstellungen!$A$23:$A$34,"&lt;="&amp;A29,Einstellungen!$B$23:$B$34,"&gt;="&amp;A29)&gt;0,"Ferien/Feiertag",IF(COUNTIFS(Einstellungen!$A$38:$A$43,"&lt;="&amp;A29,Einstellungen!$B$38:$B$43,"&gt;="&amp;A29)&gt;0,"Sperrzeit",IF(AND(Einstellungen!$B$10&lt;&gt;"",D29="Klassenarbeit",COUNTIFS($A$8:$A$67,A29,$D$8:$D$67,"Klassenarbeit")&gt;Einstellungen!$B$10),"Tag überschritten",IF(AND(Einstellungen!$B$11&lt;&gt;"",D29="Klassenarbeit",COUNTIFS($I$8:$I$67,I29,$D$8:$D$67,"Klassenarbeit")&gt;Einstellungen!$B$11),"Woche überschritten",IF(OR(C29="",D29=""),"Fach/Art fehlt","OK")))))))</f>
        <v/>
      </c>
      <c r="K29" s="33" t="n"/>
    </row>
    <row r="30">
      <c r="A30" s="27" t="n"/>
      <c r="B30" s="32">
        <f>IF(A30="","",CHOOSE(WEEKDAY(A30,2),"Mo","Di","Mi","Do","Fr","Sa","So"))</f>
        <v/>
      </c>
      <c r="C30" s="30" t="n"/>
      <c r="D30" s="30" t="n"/>
      <c r="E30" s="30" t="n"/>
      <c r="F30" s="30" t="n"/>
      <c r="G30" s="30" t="n"/>
      <c r="H30" s="32">
        <f>IF(A30="","",IF(OR(A30&lt;Einstellungen!$B$6,A30&gt;Einstellungen!$C$7),"außerhalb",IF(A30&lt;=Einstellungen!$C$6,1,2)))</f>
        <v/>
      </c>
      <c r="I30" s="40">
        <f>IF(A30="","",A30-WEEKDAY(A30,2)+1)</f>
        <v/>
      </c>
      <c r="J30" s="32">
        <f>IF(A30="","",IF(AND(WEEKDAY(A30,2)&gt;5,D30&lt;&gt;"Nachschreibtermin"),"Wochenende",IF(COUNTIFS(Einstellungen!$A$23:$A$34,"&lt;="&amp;A30,Einstellungen!$B$23:$B$34,"&gt;="&amp;A30)&gt;0,"Ferien/Feiertag",IF(COUNTIFS(Einstellungen!$A$38:$A$43,"&lt;="&amp;A30,Einstellungen!$B$38:$B$43,"&gt;="&amp;A30)&gt;0,"Sperrzeit",IF(AND(Einstellungen!$B$10&lt;&gt;"",D30="Klassenarbeit",COUNTIFS($A$8:$A$67,A30,$D$8:$D$67,"Klassenarbeit")&gt;Einstellungen!$B$10),"Tag überschritten",IF(AND(Einstellungen!$B$11&lt;&gt;"",D30="Klassenarbeit",COUNTIFS($I$8:$I$67,I30,$D$8:$D$67,"Klassenarbeit")&gt;Einstellungen!$B$11),"Woche überschritten",IF(OR(C30="",D30=""),"Fach/Art fehlt","OK")))))))</f>
        <v/>
      </c>
      <c r="K30" s="33" t="n"/>
    </row>
    <row r="31">
      <c r="A31" s="27" t="n"/>
      <c r="B31" s="32">
        <f>IF(A31="","",CHOOSE(WEEKDAY(A31,2),"Mo","Di","Mi","Do","Fr","Sa","So"))</f>
        <v/>
      </c>
      <c r="C31" s="30" t="n"/>
      <c r="D31" s="30" t="n"/>
      <c r="E31" s="30" t="n"/>
      <c r="F31" s="30" t="n"/>
      <c r="G31" s="30" t="n"/>
      <c r="H31" s="32">
        <f>IF(A31="","",IF(OR(A31&lt;Einstellungen!$B$6,A31&gt;Einstellungen!$C$7),"außerhalb",IF(A31&lt;=Einstellungen!$C$6,1,2)))</f>
        <v/>
      </c>
      <c r="I31" s="40">
        <f>IF(A31="","",A31-WEEKDAY(A31,2)+1)</f>
        <v/>
      </c>
      <c r="J31" s="32">
        <f>IF(A31="","",IF(AND(WEEKDAY(A31,2)&gt;5,D31&lt;&gt;"Nachschreibtermin"),"Wochenende",IF(COUNTIFS(Einstellungen!$A$23:$A$34,"&lt;="&amp;A31,Einstellungen!$B$23:$B$34,"&gt;="&amp;A31)&gt;0,"Ferien/Feiertag",IF(COUNTIFS(Einstellungen!$A$38:$A$43,"&lt;="&amp;A31,Einstellungen!$B$38:$B$43,"&gt;="&amp;A31)&gt;0,"Sperrzeit",IF(AND(Einstellungen!$B$10&lt;&gt;"",D31="Klassenarbeit",COUNTIFS($A$8:$A$67,A31,$D$8:$D$67,"Klassenarbeit")&gt;Einstellungen!$B$10),"Tag überschritten",IF(AND(Einstellungen!$B$11&lt;&gt;"",D31="Klassenarbeit",COUNTIFS($I$8:$I$67,I31,$D$8:$D$67,"Klassenarbeit")&gt;Einstellungen!$B$11),"Woche überschritten",IF(OR(C31="",D31=""),"Fach/Art fehlt","OK")))))))</f>
        <v/>
      </c>
      <c r="K31" s="33" t="n"/>
    </row>
    <row r="32">
      <c r="A32" s="27" t="n"/>
      <c r="B32" s="32">
        <f>IF(A32="","",CHOOSE(WEEKDAY(A32,2),"Mo","Di","Mi","Do","Fr","Sa","So"))</f>
        <v/>
      </c>
      <c r="C32" s="30" t="n"/>
      <c r="D32" s="30" t="n"/>
      <c r="E32" s="30" t="n"/>
      <c r="F32" s="30" t="n"/>
      <c r="G32" s="30" t="n"/>
      <c r="H32" s="32">
        <f>IF(A32="","",IF(OR(A32&lt;Einstellungen!$B$6,A32&gt;Einstellungen!$C$7),"außerhalb",IF(A32&lt;=Einstellungen!$C$6,1,2)))</f>
        <v/>
      </c>
      <c r="I32" s="40">
        <f>IF(A32="","",A32-WEEKDAY(A32,2)+1)</f>
        <v/>
      </c>
      <c r="J32" s="32">
        <f>IF(A32="","",IF(AND(WEEKDAY(A32,2)&gt;5,D32&lt;&gt;"Nachschreibtermin"),"Wochenende",IF(COUNTIFS(Einstellungen!$A$23:$A$34,"&lt;="&amp;A32,Einstellungen!$B$23:$B$34,"&gt;="&amp;A32)&gt;0,"Ferien/Feiertag",IF(COUNTIFS(Einstellungen!$A$38:$A$43,"&lt;="&amp;A32,Einstellungen!$B$38:$B$43,"&gt;="&amp;A32)&gt;0,"Sperrzeit",IF(AND(Einstellungen!$B$10&lt;&gt;"",D32="Klassenarbeit",COUNTIFS($A$8:$A$67,A32,$D$8:$D$67,"Klassenarbeit")&gt;Einstellungen!$B$10),"Tag überschritten",IF(AND(Einstellungen!$B$11&lt;&gt;"",D32="Klassenarbeit",COUNTIFS($I$8:$I$67,I32,$D$8:$D$67,"Klassenarbeit")&gt;Einstellungen!$B$11),"Woche überschritten",IF(OR(C32="",D32=""),"Fach/Art fehlt","OK")))))))</f>
        <v/>
      </c>
      <c r="K32" s="33" t="n"/>
    </row>
    <row r="33">
      <c r="A33" s="27" t="n"/>
      <c r="B33" s="32">
        <f>IF(A33="","",CHOOSE(WEEKDAY(A33,2),"Mo","Di","Mi","Do","Fr","Sa","So"))</f>
        <v/>
      </c>
      <c r="C33" s="30" t="n"/>
      <c r="D33" s="30" t="n"/>
      <c r="E33" s="30" t="n"/>
      <c r="F33" s="30" t="n"/>
      <c r="G33" s="30" t="n"/>
      <c r="H33" s="32">
        <f>IF(A33="","",IF(OR(A33&lt;Einstellungen!$B$6,A33&gt;Einstellungen!$C$7),"außerhalb",IF(A33&lt;=Einstellungen!$C$6,1,2)))</f>
        <v/>
      </c>
      <c r="I33" s="40">
        <f>IF(A33="","",A33-WEEKDAY(A33,2)+1)</f>
        <v/>
      </c>
      <c r="J33" s="32">
        <f>IF(A33="","",IF(AND(WEEKDAY(A33,2)&gt;5,D33&lt;&gt;"Nachschreibtermin"),"Wochenende",IF(COUNTIFS(Einstellungen!$A$23:$A$34,"&lt;="&amp;A33,Einstellungen!$B$23:$B$34,"&gt;="&amp;A33)&gt;0,"Ferien/Feiertag",IF(COUNTIFS(Einstellungen!$A$38:$A$43,"&lt;="&amp;A33,Einstellungen!$B$38:$B$43,"&gt;="&amp;A33)&gt;0,"Sperrzeit",IF(AND(Einstellungen!$B$10&lt;&gt;"",D33="Klassenarbeit",COUNTIFS($A$8:$A$67,A33,$D$8:$D$67,"Klassenarbeit")&gt;Einstellungen!$B$10),"Tag überschritten",IF(AND(Einstellungen!$B$11&lt;&gt;"",D33="Klassenarbeit",COUNTIFS($I$8:$I$67,I33,$D$8:$D$67,"Klassenarbeit")&gt;Einstellungen!$B$11),"Woche überschritten",IF(OR(C33="",D33=""),"Fach/Art fehlt","OK")))))))</f>
        <v/>
      </c>
      <c r="K33" s="33" t="n"/>
    </row>
    <row r="34">
      <c r="A34" s="27" t="n"/>
      <c r="B34" s="32">
        <f>IF(A34="","",CHOOSE(WEEKDAY(A34,2),"Mo","Di","Mi","Do","Fr","Sa","So"))</f>
        <v/>
      </c>
      <c r="C34" s="30" t="n"/>
      <c r="D34" s="30" t="n"/>
      <c r="E34" s="30" t="n"/>
      <c r="F34" s="30" t="n"/>
      <c r="G34" s="30" t="n"/>
      <c r="H34" s="32">
        <f>IF(A34="","",IF(OR(A34&lt;Einstellungen!$B$6,A34&gt;Einstellungen!$C$7),"außerhalb",IF(A34&lt;=Einstellungen!$C$6,1,2)))</f>
        <v/>
      </c>
      <c r="I34" s="40">
        <f>IF(A34="","",A34-WEEKDAY(A34,2)+1)</f>
        <v/>
      </c>
      <c r="J34" s="32">
        <f>IF(A34="","",IF(AND(WEEKDAY(A34,2)&gt;5,D34&lt;&gt;"Nachschreibtermin"),"Wochenende",IF(COUNTIFS(Einstellungen!$A$23:$A$34,"&lt;="&amp;A34,Einstellungen!$B$23:$B$34,"&gt;="&amp;A34)&gt;0,"Ferien/Feiertag",IF(COUNTIFS(Einstellungen!$A$38:$A$43,"&lt;="&amp;A34,Einstellungen!$B$38:$B$43,"&gt;="&amp;A34)&gt;0,"Sperrzeit",IF(AND(Einstellungen!$B$10&lt;&gt;"",D34="Klassenarbeit",COUNTIFS($A$8:$A$67,A34,$D$8:$D$67,"Klassenarbeit")&gt;Einstellungen!$B$10),"Tag überschritten",IF(AND(Einstellungen!$B$11&lt;&gt;"",D34="Klassenarbeit",COUNTIFS($I$8:$I$67,I34,$D$8:$D$67,"Klassenarbeit")&gt;Einstellungen!$B$11),"Woche überschritten",IF(OR(C34="",D34=""),"Fach/Art fehlt","OK")))))))</f>
        <v/>
      </c>
      <c r="K34" s="33" t="n"/>
    </row>
    <row r="35">
      <c r="A35" s="27" t="n"/>
      <c r="B35" s="32">
        <f>IF(A35="","",CHOOSE(WEEKDAY(A35,2),"Mo","Di","Mi","Do","Fr","Sa","So"))</f>
        <v/>
      </c>
      <c r="C35" s="30" t="n"/>
      <c r="D35" s="30" t="n"/>
      <c r="E35" s="30" t="n"/>
      <c r="F35" s="30" t="n"/>
      <c r="G35" s="30" t="n"/>
      <c r="H35" s="32">
        <f>IF(A35="","",IF(OR(A35&lt;Einstellungen!$B$6,A35&gt;Einstellungen!$C$7),"außerhalb",IF(A35&lt;=Einstellungen!$C$6,1,2)))</f>
        <v/>
      </c>
      <c r="I35" s="40">
        <f>IF(A35="","",A35-WEEKDAY(A35,2)+1)</f>
        <v/>
      </c>
      <c r="J35" s="32">
        <f>IF(A35="","",IF(AND(WEEKDAY(A35,2)&gt;5,D35&lt;&gt;"Nachschreibtermin"),"Wochenende",IF(COUNTIFS(Einstellungen!$A$23:$A$34,"&lt;="&amp;A35,Einstellungen!$B$23:$B$34,"&gt;="&amp;A35)&gt;0,"Ferien/Feiertag",IF(COUNTIFS(Einstellungen!$A$38:$A$43,"&lt;="&amp;A35,Einstellungen!$B$38:$B$43,"&gt;="&amp;A35)&gt;0,"Sperrzeit",IF(AND(Einstellungen!$B$10&lt;&gt;"",D35="Klassenarbeit",COUNTIFS($A$8:$A$67,A35,$D$8:$D$67,"Klassenarbeit")&gt;Einstellungen!$B$10),"Tag überschritten",IF(AND(Einstellungen!$B$11&lt;&gt;"",D35="Klassenarbeit",COUNTIFS($I$8:$I$67,I35,$D$8:$D$67,"Klassenarbeit")&gt;Einstellungen!$B$11),"Woche überschritten",IF(OR(C35="",D35=""),"Fach/Art fehlt","OK")))))))</f>
        <v/>
      </c>
      <c r="K35" s="33" t="n"/>
    </row>
    <row r="36">
      <c r="A36" s="27" t="n"/>
      <c r="B36" s="32">
        <f>IF(A36="","",CHOOSE(WEEKDAY(A36,2),"Mo","Di","Mi","Do","Fr","Sa","So"))</f>
        <v/>
      </c>
      <c r="C36" s="30" t="n"/>
      <c r="D36" s="30" t="n"/>
      <c r="E36" s="30" t="n"/>
      <c r="F36" s="30" t="n"/>
      <c r="G36" s="30" t="n"/>
      <c r="H36" s="32">
        <f>IF(A36="","",IF(OR(A36&lt;Einstellungen!$B$6,A36&gt;Einstellungen!$C$7),"außerhalb",IF(A36&lt;=Einstellungen!$C$6,1,2)))</f>
        <v/>
      </c>
      <c r="I36" s="40">
        <f>IF(A36="","",A36-WEEKDAY(A36,2)+1)</f>
        <v/>
      </c>
      <c r="J36" s="32">
        <f>IF(A36="","",IF(AND(WEEKDAY(A36,2)&gt;5,D36&lt;&gt;"Nachschreibtermin"),"Wochenende",IF(COUNTIFS(Einstellungen!$A$23:$A$34,"&lt;="&amp;A36,Einstellungen!$B$23:$B$34,"&gt;="&amp;A36)&gt;0,"Ferien/Feiertag",IF(COUNTIFS(Einstellungen!$A$38:$A$43,"&lt;="&amp;A36,Einstellungen!$B$38:$B$43,"&gt;="&amp;A36)&gt;0,"Sperrzeit",IF(AND(Einstellungen!$B$10&lt;&gt;"",D36="Klassenarbeit",COUNTIFS($A$8:$A$67,A36,$D$8:$D$67,"Klassenarbeit")&gt;Einstellungen!$B$10),"Tag überschritten",IF(AND(Einstellungen!$B$11&lt;&gt;"",D36="Klassenarbeit",COUNTIFS($I$8:$I$67,I36,$D$8:$D$67,"Klassenarbeit")&gt;Einstellungen!$B$11),"Woche überschritten",IF(OR(C36="",D36=""),"Fach/Art fehlt","OK")))))))</f>
        <v/>
      </c>
      <c r="K36" s="33" t="n"/>
    </row>
    <row r="37">
      <c r="A37" s="27" t="n"/>
      <c r="B37" s="32">
        <f>IF(A37="","",CHOOSE(WEEKDAY(A37,2),"Mo","Di","Mi","Do","Fr","Sa","So"))</f>
        <v/>
      </c>
      <c r="C37" s="30" t="n"/>
      <c r="D37" s="30" t="n"/>
      <c r="E37" s="30" t="n"/>
      <c r="F37" s="30" t="n"/>
      <c r="G37" s="30" t="n"/>
      <c r="H37" s="32">
        <f>IF(A37="","",IF(OR(A37&lt;Einstellungen!$B$6,A37&gt;Einstellungen!$C$7),"außerhalb",IF(A37&lt;=Einstellungen!$C$6,1,2)))</f>
        <v/>
      </c>
      <c r="I37" s="40">
        <f>IF(A37="","",A37-WEEKDAY(A37,2)+1)</f>
        <v/>
      </c>
      <c r="J37" s="32">
        <f>IF(A37="","",IF(AND(WEEKDAY(A37,2)&gt;5,D37&lt;&gt;"Nachschreibtermin"),"Wochenende",IF(COUNTIFS(Einstellungen!$A$23:$A$34,"&lt;="&amp;A37,Einstellungen!$B$23:$B$34,"&gt;="&amp;A37)&gt;0,"Ferien/Feiertag",IF(COUNTIFS(Einstellungen!$A$38:$A$43,"&lt;="&amp;A37,Einstellungen!$B$38:$B$43,"&gt;="&amp;A37)&gt;0,"Sperrzeit",IF(AND(Einstellungen!$B$10&lt;&gt;"",D37="Klassenarbeit",COUNTIFS($A$8:$A$67,A37,$D$8:$D$67,"Klassenarbeit")&gt;Einstellungen!$B$10),"Tag überschritten",IF(AND(Einstellungen!$B$11&lt;&gt;"",D37="Klassenarbeit",COUNTIFS($I$8:$I$67,I37,$D$8:$D$67,"Klassenarbeit")&gt;Einstellungen!$B$11),"Woche überschritten",IF(OR(C37="",D37=""),"Fach/Art fehlt","OK")))))))</f>
        <v/>
      </c>
      <c r="K37" s="33" t="n"/>
    </row>
    <row r="38">
      <c r="A38" s="27" t="n"/>
      <c r="B38" s="32">
        <f>IF(A38="","",CHOOSE(WEEKDAY(A38,2),"Mo","Di","Mi","Do","Fr","Sa","So"))</f>
        <v/>
      </c>
      <c r="C38" s="30" t="n"/>
      <c r="D38" s="30" t="n"/>
      <c r="E38" s="30" t="n"/>
      <c r="F38" s="30" t="n"/>
      <c r="G38" s="30" t="n"/>
      <c r="H38" s="32">
        <f>IF(A38="","",IF(OR(A38&lt;Einstellungen!$B$6,A38&gt;Einstellungen!$C$7),"außerhalb",IF(A38&lt;=Einstellungen!$C$6,1,2)))</f>
        <v/>
      </c>
      <c r="I38" s="40">
        <f>IF(A38="","",A38-WEEKDAY(A38,2)+1)</f>
        <v/>
      </c>
      <c r="J38" s="32">
        <f>IF(A38="","",IF(AND(WEEKDAY(A38,2)&gt;5,D38&lt;&gt;"Nachschreibtermin"),"Wochenende",IF(COUNTIFS(Einstellungen!$A$23:$A$34,"&lt;="&amp;A38,Einstellungen!$B$23:$B$34,"&gt;="&amp;A38)&gt;0,"Ferien/Feiertag",IF(COUNTIFS(Einstellungen!$A$38:$A$43,"&lt;="&amp;A38,Einstellungen!$B$38:$B$43,"&gt;="&amp;A38)&gt;0,"Sperrzeit",IF(AND(Einstellungen!$B$10&lt;&gt;"",D38="Klassenarbeit",COUNTIFS($A$8:$A$67,A38,$D$8:$D$67,"Klassenarbeit")&gt;Einstellungen!$B$10),"Tag überschritten",IF(AND(Einstellungen!$B$11&lt;&gt;"",D38="Klassenarbeit",COUNTIFS($I$8:$I$67,I38,$D$8:$D$67,"Klassenarbeit")&gt;Einstellungen!$B$11),"Woche überschritten",IF(OR(C38="",D38=""),"Fach/Art fehlt","OK")))))))</f>
        <v/>
      </c>
      <c r="K38" s="33" t="n"/>
    </row>
    <row r="39">
      <c r="A39" s="27" t="n"/>
      <c r="B39" s="32">
        <f>IF(A39="","",CHOOSE(WEEKDAY(A39,2),"Mo","Di","Mi","Do","Fr","Sa","So"))</f>
        <v/>
      </c>
      <c r="C39" s="30" t="n"/>
      <c r="D39" s="30" t="n"/>
      <c r="E39" s="30" t="n"/>
      <c r="F39" s="30" t="n"/>
      <c r="G39" s="30" t="n"/>
      <c r="H39" s="32">
        <f>IF(A39="","",IF(OR(A39&lt;Einstellungen!$B$6,A39&gt;Einstellungen!$C$7),"außerhalb",IF(A39&lt;=Einstellungen!$C$6,1,2)))</f>
        <v/>
      </c>
      <c r="I39" s="40">
        <f>IF(A39="","",A39-WEEKDAY(A39,2)+1)</f>
        <v/>
      </c>
      <c r="J39" s="32">
        <f>IF(A39="","",IF(AND(WEEKDAY(A39,2)&gt;5,D39&lt;&gt;"Nachschreibtermin"),"Wochenende",IF(COUNTIFS(Einstellungen!$A$23:$A$34,"&lt;="&amp;A39,Einstellungen!$B$23:$B$34,"&gt;="&amp;A39)&gt;0,"Ferien/Feiertag",IF(COUNTIFS(Einstellungen!$A$38:$A$43,"&lt;="&amp;A39,Einstellungen!$B$38:$B$43,"&gt;="&amp;A39)&gt;0,"Sperrzeit",IF(AND(Einstellungen!$B$10&lt;&gt;"",D39="Klassenarbeit",COUNTIFS($A$8:$A$67,A39,$D$8:$D$67,"Klassenarbeit")&gt;Einstellungen!$B$10),"Tag überschritten",IF(AND(Einstellungen!$B$11&lt;&gt;"",D39="Klassenarbeit",COUNTIFS($I$8:$I$67,I39,$D$8:$D$67,"Klassenarbeit")&gt;Einstellungen!$B$11),"Woche überschritten",IF(OR(C39="",D39=""),"Fach/Art fehlt","OK")))))))</f>
        <v/>
      </c>
      <c r="K39" s="33" t="n"/>
    </row>
    <row r="40">
      <c r="A40" s="27" t="n"/>
      <c r="B40" s="32">
        <f>IF(A40="","",CHOOSE(WEEKDAY(A40,2),"Mo","Di","Mi","Do","Fr","Sa","So"))</f>
        <v/>
      </c>
      <c r="C40" s="30" t="n"/>
      <c r="D40" s="30" t="n"/>
      <c r="E40" s="30" t="n"/>
      <c r="F40" s="30" t="n"/>
      <c r="G40" s="30" t="n"/>
      <c r="H40" s="32">
        <f>IF(A40="","",IF(OR(A40&lt;Einstellungen!$B$6,A40&gt;Einstellungen!$C$7),"außerhalb",IF(A40&lt;=Einstellungen!$C$6,1,2)))</f>
        <v/>
      </c>
      <c r="I40" s="40">
        <f>IF(A40="","",A40-WEEKDAY(A40,2)+1)</f>
        <v/>
      </c>
      <c r="J40" s="32">
        <f>IF(A40="","",IF(AND(WEEKDAY(A40,2)&gt;5,D40&lt;&gt;"Nachschreibtermin"),"Wochenende",IF(COUNTIFS(Einstellungen!$A$23:$A$34,"&lt;="&amp;A40,Einstellungen!$B$23:$B$34,"&gt;="&amp;A40)&gt;0,"Ferien/Feiertag",IF(COUNTIFS(Einstellungen!$A$38:$A$43,"&lt;="&amp;A40,Einstellungen!$B$38:$B$43,"&gt;="&amp;A40)&gt;0,"Sperrzeit",IF(AND(Einstellungen!$B$10&lt;&gt;"",D40="Klassenarbeit",COUNTIFS($A$8:$A$67,A40,$D$8:$D$67,"Klassenarbeit")&gt;Einstellungen!$B$10),"Tag überschritten",IF(AND(Einstellungen!$B$11&lt;&gt;"",D40="Klassenarbeit",COUNTIFS($I$8:$I$67,I40,$D$8:$D$67,"Klassenarbeit")&gt;Einstellungen!$B$11),"Woche überschritten",IF(OR(C40="",D40=""),"Fach/Art fehlt","OK")))))))</f>
        <v/>
      </c>
      <c r="K40" s="33" t="n"/>
    </row>
    <row r="41">
      <c r="A41" s="27" t="n"/>
      <c r="B41" s="32">
        <f>IF(A41="","",CHOOSE(WEEKDAY(A41,2),"Mo","Di","Mi","Do","Fr","Sa","So"))</f>
        <v/>
      </c>
      <c r="C41" s="30" t="n"/>
      <c r="D41" s="30" t="n"/>
      <c r="E41" s="30" t="n"/>
      <c r="F41" s="30" t="n"/>
      <c r="G41" s="30" t="n"/>
      <c r="H41" s="32">
        <f>IF(A41="","",IF(OR(A41&lt;Einstellungen!$B$6,A41&gt;Einstellungen!$C$7),"außerhalb",IF(A41&lt;=Einstellungen!$C$6,1,2)))</f>
        <v/>
      </c>
      <c r="I41" s="40">
        <f>IF(A41="","",A41-WEEKDAY(A41,2)+1)</f>
        <v/>
      </c>
      <c r="J41" s="32">
        <f>IF(A41="","",IF(AND(WEEKDAY(A41,2)&gt;5,D41&lt;&gt;"Nachschreibtermin"),"Wochenende",IF(COUNTIFS(Einstellungen!$A$23:$A$34,"&lt;="&amp;A41,Einstellungen!$B$23:$B$34,"&gt;="&amp;A41)&gt;0,"Ferien/Feiertag",IF(COUNTIFS(Einstellungen!$A$38:$A$43,"&lt;="&amp;A41,Einstellungen!$B$38:$B$43,"&gt;="&amp;A41)&gt;0,"Sperrzeit",IF(AND(Einstellungen!$B$10&lt;&gt;"",D41="Klassenarbeit",COUNTIFS($A$8:$A$67,A41,$D$8:$D$67,"Klassenarbeit")&gt;Einstellungen!$B$10),"Tag überschritten",IF(AND(Einstellungen!$B$11&lt;&gt;"",D41="Klassenarbeit",COUNTIFS($I$8:$I$67,I41,$D$8:$D$67,"Klassenarbeit")&gt;Einstellungen!$B$11),"Woche überschritten",IF(OR(C41="",D41=""),"Fach/Art fehlt","OK")))))))</f>
        <v/>
      </c>
      <c r="K41" s="33" t="n"/>
    </row>
    <row r="42">
      <c r="A42" s="27" t="n"/>
      <c r="B42" s="32">
        <f>IF(A42="","",CHOOSE(WEEKDAY(A42,2),"Mo","Di","Mi","Do","Fr","Sa","So"))</f>
        <v/>
      </c>
      <c r="C42" s="30" t="n"/>
      <c r="D42" s="30" t="n"/>
      <c r="E42" s="30" t="n"/>
      <c r="F42" s="30" t="n"/>
      <c r="G42" s="30" t="n"/>
      <c r="H42" s="32">
        <f>IF(A42="","",IF(OR(A42&lt;Einstellungen!$B$6,A42&gt;Einstellungen!$C$7),"außerhalb",IF(A42&lt;=Einstellungen!$C$6,1,2)))</f>
        <v/>
      </c>
      <c r="I42" s="40">
        <f>IF(A42="","",A42-WEEKDAY(A42,2)+1)</f>
        <v/>
      </c>
      <c r="J42" s="32">
        <f>IF(A42="","",IF(AND(WEEKDAY(A42,2)&gt;5,D42&lt;&gt;"Nachschreibtermin"),"Wochenende",IF(COUNTIFS(Einstellungen!$A$23:$A$34,"&lt;="&amp;A42,Einstellungen!$B$23:$B$34,"&gt;="&amp;A42)&gt;0,"Ferien/Feiertag",IF(COUNTIFS(Einstellungen!$A$38:$A$43,"&lt;="&amp;A42,Einstellungen!$B$38:$B$43,"&gt;="&amp;A42)&gt;0,"Sperrzeit",IF(AND(Einstellungen!$B$10&lt;&gt;"",D42="Klassenarbeit",COUNTIFS($A$8:$A$67,A42,$D$8:$D$67,"Klassenarbeit")&gt;Einstellungen!$B$10),"Tag überschritten",IF(AND(Einstellungen!$B$11&lt;&gt;"",D42="Klassenarbeit",COUNTIFS($I$8:$I$67,I42,$D$8:$D$67,"Klassenarbeit")&gt;Einstellungen!$B$11),"Woche überschritten",IF(OR(C42="",D42=""),"Fach/Art fehlt","OK")))))))</f>
        <v/>
      </c>
      <c r="K42" s="33" t="n"/>
    </row>
    <row r="43">
      <c r="A43" s="27" t="n"/>
      <c r="B43" s="32">
        <f>IF(A43="","",CHOOSE(WEEKDAY(A43,2),"Mo","Di","Mi","Do","Fr","Sa","So"))</f>
        <v/>
      </c>
      <c r="C43" s="30" t="n"/>
      <c r="D43" s="30" t="n"/>
      <c r="E43" s="30" t="n"/>
      <c r="F43" s="30" t="n"/>
      <c r="G43" s="30" t="n"/>
      <c r="H43" s="32">
        <f>IF(A43="","",IF(OR(A43&lt;Einstellungen!$B$6,A43&gt;Einstellungen!$C$7),"außerhalb",IF(A43&lt;=Einstellungen!$C$6,1,2)))</f>
        <v/>
      </c>
      <c r="I43" s="40">
        <f>IF(A43="","",A43-WEEKDAY(A43,2)+1)</f>
        <v/>
      </c>
      <c r="J43" s="32">
        <f>IF(A43="","",IF(AND(WEEKDAY(A43,2)&gt;5,D43&lt;&gt;"Nachschreibtermin"),"Wochenende",IF(COUNTIFS(Einstellungen!$A$23:$A$34,"&lt;="&amp;A43,Einstellungen!$B$23:$B$34,"&gt;="&amp;A43)&gt;0,"Ferien/Feiertag",IF(COUNTIFS(Einstellungen!$A$38:$A$43,"&lt;="&amp;A43,Einstellungen!$B$38:$B$43,"&gt;="&amp;A43)&gt;0,"Sperrzeit",IF(AND(Einstellungen!$B$10&lt;&gt;"",D43="Klassenarbeit",COUNTIFS($A$8:$A$67,A43,$D$8:$D$67,"Klassenarbeit")&gt;Einstellungen!$B$10),"Tag überschritten",IF(AND(Einstellungen!$B$11&lt;&gt;"",D43="Klassenarbeit",COUNTIFS($I$8:$I$67,I43,$D$8:$D$67,"Klassenarbeit")&gt;Einstellungen!$B$11),"Woche überschritten",IF(OR(C43="",D43=""),"Fach/Art fehlt","OK")))))))</f>
        <v/>
      </c>
      <c r="K43" s="33" t="n"/>
    </row>
    <row r="44">
      <c r="A44" s="27" t="n"/>
      <c r="B44" s="32">
        <f>IF(A44="","",CHOOSE(WEEKDAY(A44,2),"Mo","Di","Mi","Do","Fr","Sa","So"))</f>
        <v/>
      </c>
      <c r="C44" s="30" t="n"/>
      <c r="D44" s="30" t="n"/>
      <c r="E44" s="30" t="n"/>
      <c r="F44" s="30" t="n"/>
      <c r="G44" s="30" t="n"/>
      <c r="H44" s="32">
        <f>IF(A44="","",IF(OR(A44&lt;Einstellungen!$B$6,A44&gt;Einstellungen!$C$7),"außerhalb",IF(A44&lt;=Einstellungen!$C$6,1,2)))</f>
        <v/>
      </c>
      <c r="I44" s="40">
        <f>IF(A44="","",A44-WEEKDAY(A44,2)+1)</f>
        <v/>
      </c>
      <c r="J44" s="32">
        <f>IF(A44="","",IF(AND(WEEKDAY(A44,2)&gt;5,D44&lt;&gt;"Nachschreibtermin"),"Wochenende",IF(COUNTIFS(Einstellungen!$A$23:$A$34,"&lt;="&amp;A44,Einstellungen!$B$23:$B$34,"&gt;="&amp;A44)&gt;0,"Ferien/Feiertag",IF(COUNTIFS(Einstellungen!$A$38:$A$43,"&lt;="&amp;A44,Einstellungen!$B$38:$B$43,"&gt;="&amp;A44)&gt;0,"Sperrzeit",IF(AND(Einstellungen!$B$10&lt;&gt;"",D44="Klassenarbeit",COUNTIFS($A$8:$A$67,A44,$D$8:$D$67,"Klassenarbeit")&gt;Einstellungen!$B$10),"Tag überschritten",IF(AND(Einstellungen!$B$11&lt;&gt;"",D44="Klassenarbeit",COUNTIFS($I$8:$I$67,I44,$D$8:$D$67,"Klassenarbeit")&gt;Einstellungen!$B$11),"Woche überschritten",IF(OR(C44="",D44=""),"Fach/Art fehlt","OK")))))))</f>
        <v/>
      </c>
      <c r="K44" s="33" t="n"/>
    </row>
    <row r="45">
      <c r="A45" s="27" t="n"/>
      <c r="B45" s="32">
        <f>IF(A45="","",CHOOSE(WEEKDAY(A45,2),"Mo","Di","Mi","Do","Fr","Sa","So"))</f>
        <v/>
      </c>
      <c r="C45" s="30" t="n"/>
      <c r="D45" s="30" t="n"/>
      <c r="E45" s="30" t="n"/>
      <c r="F45" s="30" t="n"/>
      <c r="G45" s="30" t="n"/>
      <c r="H45" s="32">
        <f>IF(A45="","",IF(OR(A45&lt;Einstellungen!$B$6,A45&gt;Einstellungen!$C$7),"außerhalb",IF(A45&lt;=Einstellungen!$C$6,1,2)))</f>
        <v/>
      </c>
      <c r="I45" s="40">
        <f>IF(A45="","",A45-WEEKDAY(A45,2)+1)</f>
        <v/>
      </c>
      <c r="J45" s="32">
        <f>IF(A45="","",IF(AND(WEEKDAY(A45,2)&gt;5,D45&lt;&gt;"Nachschreibtermin"),"Wochenende",IF(COUNTIFS(Einstellungen!$A$23:$A$34,"&lt;="&amp;A45,Einstellungen!$B$23:$B$34,"&gt;="&amp;A45)&gt;0,"Ferien/Feiertag",IF(COUNTIFS(Einstellungen!$A$38:$A$43,"&lt;="&amp;A45,Einstellungen!$B$38:$B$43,"&gt;="&amp;A45)&gt;0,"Sperrzeit",IF(AND(Einstellungen!$B$10&lt;&gt;"",D45="Klassenarbeit",COUNTIFS($A$8:$A$67,A45,$D$8:$D$67,"Klassenarbeit")&gt;Einstellungen!$B$10),"Tag überschritten",IF(AND(Einstellungen!$B$11&lt;&gt;"",D45="Klassenarbeit",COUNTIFS($I$8:$I$67,I45,$D$8:$D$67,"Klassenarbeit")&gt;Einstellungen!$B$11),"Woche überschritten",IF(OR(C45="",D45=""),"Fach/Art fehlt","OK")))))))</f>
        <v/>
      </c>
      <c r="K45" s="33" t="n"/>
    </row>
    <row r="46">
      <c r="A46" s="27" t="n"/>
      <c r="B46" s="32">
        <f>IF(A46="","",CHOOSE(WEEKDAY(A46,2),"Mo","Di","Mi","Do","Fr","Sa","So"))</f>
        <v/>
      </c>
      <c r="C46" s="30" t="n"/>
      <c r="D46" s="30" t="n"/>
      <c r="E46" s="30" t="n"/>
      <c r="F46" s="30" t="n"/>
      <c r="G46" s="30" t="n"/>
      <c r="H46" s="32">
        <f>IF(A46="","",IF(OR(A46&lt;Einstellungen!$B$6,A46&gt;Einstellungen!$C$7),"außerhalb",IF(A46&lt;=Einstellungen!$C$6,1,2)))</f>
        <v/>
      </c>
      <c r="I46" s="40">
        <f>IF(A46="","",A46-WEEKDAY(A46,2)+1)</f>
        <v/>
      </c>
      <c r="J46" s="32">
        <f>IF(A46="","",IF(AND(WEEKDAY(A46,2)&gt;5,D46&lt;&gt;"Nachschreibtermin"),"Wochenende",IF(COUNTIFS(Einstellungen!$A$23:$A$34,"&lt;="&amp;A46,Einstellungen!$B$23:$B$34,"&gt;="&amp;A46)&gt;0,"Ferien/Feiertag",IF(COUNTIFS(Einstellungen!$A$38:$A$43,"&lt;="&amp;A46,Einstellungen!$B$38:$B$43,"&gt;="&amp;A46)&gt;0,"Sperrzeit",IF(AND(Einstellungen!$B$10&lt;&gt;"",D46="Klassenarbeit",COUNTIFS($A$8:$A$67,A46,$D$8:$D$67,"Klassenarbeit")&gt;Einstellungen!$B$10),"Tag überschritten",IF(AND(Einstellungen!$B$11&lt;&gt;"",D46="Klassenarbeit",COUNTIFS($I$8:$I$67,I46,$D$8:$D$67,"Klassenarbeit")&gt;Einstellungen!$B$11),"Woche überschritten",IF(OR(C46="",D46=""),"Fach/Art fehlt","OK")))))))</f>
        <v/>
      </c>
      <c r="K46" s="33" t="n"/>
    </row>
    <row r="47">
      <c r="A47" s="27" t="n"/>
      <c r="B47" s="32">
        <f>IF(A47="","",CHOOSE(WEEKDAY(A47,2),"Mo","Di","Mi","Do","Fr","Sa","So"))</f>
        <v/>
      </c>
      <c r="C47" s="30" t="n"/>
      <c r="D47" s="30" t="n"/>
      <c r="E47" s="30" t="n"/>
      <c r="F47" s="30" t="n"/>
      <c r="G47" s="30" t="n"/>
      <c r="H47" s="32">
        <f>IF(A47="","",IF(OR(A47&lt;Einstellungen!$B$6,A47&gt;Einstellungen!$C$7),"außerhalb",IF(A47&lt;=Einstellungen!$C$6,1,2)))</f>
        <v/>
      </c>
      <c r="I47" s="40">
        <f>IF(A47="","",A47-WEEKDAY(A47,2)+1)</f>
        <v/>
      </c>
      <c r="J47" s="32">
        <f>IF(A47="","",IF(AND(WEEKDAY(A47,2)&gt;5,D47&lt;&gt;"Nachschreibtermin"),"Wochenende",IF(COUNTIFS(Einstellungen!$A$23:$A$34,"&lt;="&amp;A47,Einstellungen!$B$23:$B$34,"&gt;="&amp;A47)&gt;0,"Ferien/Feiertag",IF(COUNTIFS(Einstellungen!$A$38:$A$43,"&lt;="&amp;A47,Einstellungen!$B$38:$B$43,"&gt;="&amp;A47)&gt;0,"Sperrzeit",IF(AND(Einstellungen!$B$10&lt;&gt;"",D47="Klassenarbeit",COUNTIFS($A$8:$A$67,A47,$D$8:$D$67,"Klassenarbeit")&gt;Einstellungen!$B$10),"Tag überschritten",IF(AND(Einstellungen!$B$11&lt;&gt;"",D47="Klassenarbeit",COUNTIFS($I$8:$I$67,I47,$D$8:$D$67,"Klassenarbeit")&gt;Einstellungen!$B$11),"Woche überschritten",IF(OR(C47="",D47=""),"Fach/Art fehlt","OK")))))))</f>
        <v/>
      </c>
      <c r="K47" s="33" t="n"/>
    </row>
    <row r="48">
      <c r="A48" s="27" t="n"/>
      <c r="B48" s="32">
        <f>IF(A48="","",CHOOSE(WEEKDAY(A48,2),"Mo","Di","Mi","Do","Fr","Sa","So"))</f>
        <v/>
      </c>
      <c r="C48" s="30" t="n"/>
      <c r="D48" s="30" t="n"/>
      <c r="E48" s="30" t="n"/>
      <c r="F48" s="30" t="n"/>
      <c r="G48" s="30" t="n"/>
      <c r="H48" s="32">
        <f>IF(A48="","",IF(OR(A48&lt;Einstellungen!$B$6,A48&gt;Einstellungen!$C$7),"außerhalb",IF(A48&lt;=Einstellungen!$C$6,1,2)))</f>
        <v/>
      </c>
      <c r="I48" s="40">
        <f>IF(A48="","",A48-WEEKDAY(A48,2)+1)</f>
        <v/>
      </c>
      <c r="J48" s="32">
        <f>IF(A48="","",IF(AND(WEEKDAY(A48,2)&gt;5,D48&lt;&gt;"Nachschreibtermin"),"Wochenende",IF(COUNTIFS(Einstellungen!$A$23:$A$34,"&lt;="&amp;A48,Einstellungen!$B$23:$B$34,"&gt;="&amp;A48)&gt;0,"Ferien/Feiertag",IF(COUNTIFS(Einstellungen!$A$38:$A$43,"&lt;="&amp;A48,Einstellungen!$B$38:$B$43,"&gt;="&amp;A48)&gt;0,"Sperrzeit",IF(AND(Einstellungen!$B$10&lt;&gt;"",D48="Klassenarbeit",COUNTIFS($A$8:$A$67,A48,$D$8:$D$67,"Klassenarbeit")&gt;Einstellungen!$B$10),"Tag überschritten",IF(AND(Einstellungen!$B$11&lt;&gt;"",D48="Klassenarbeit",COUNTIFS($I$8:$I$67,I48,$D$8:$D$67,"Klassenarbeit")&gt;Einstellungen!$B$11),"Woche überschritten",IF(OR(C48="",D48=""),"Fach/Art fehlt","OK")))))))</f>
        <v/>
      </c>
      <c r="K48" s="33" t="n"/>
    </row>
    <row r="49">
      <c r="A49" s="27" t="n"/>
      <c r="B49" s="32">
        <f>IF(A49="","",CHOOSE(WEEKDAY(A49,2),"Mo","Di","Mi","Do","Fr","Sa","So"))</f>
        <v/>
      </c>
      <c r="C49" s="30" t="n"/>
      <c r="D49" s="30" t="n"/>
      <c r="E49" s="30" t="n"/>
      <c r="F49" s="30" t="n"/>
      <c r="G49" s="30" t="n"/>
      <c r="H49" s="32">
        <f>IF(A49="","",IF(OR(A49&lt;Einstellungen!$B$6,A49&gt;Einstellungen!$C$7),"außerhalb",IF(A49&lt;=Einstellungen!$C$6,1,2)))</f>
        <v/>
      </c>
      <c r="I49" s="40">
        <f>IF(A49="","",A49-WEEKDAY(A49,2)+1)</f>
        <v/>
      </c>
      <c r="J49" s="32">
        <f>IF(A49="","",IF(AND(WEEKDAY(A49,2)&gt;5,D49&lt;&gt;"Nachschreibtermin"),"Wochenende",IF(COUNTIFS(Einstellungen!$A$23:$A$34,"&lt;="&amp;A49,Einstellungen!$B$23:$B$34,"&gt;="&amp;A49)&gt;0,"Ferien/Feiertag",IF(COUNTIFS(Einstellungen!$A$38:$A$43,"&lt;="&amp;A49,Einstellungen!$B$38:$B$43,"&gt;="&amp;A49)&gt;0,"Sperrzeit",IF(AND(Einstellungen!$B$10&lt;&gt;"",D49="Klassenarbeit",COUNTIFS($A$8:$A$67,A49,$D$8:$D$67,"Klassenarbeit")&gt;Einstellungen!$B$10),"Tag überschritten",IF(AND(Einstellungen!$B$11&lt;&gt;"",D49="Klassenarbeit",COUNTIFS($I$8:$I$67,I49,$D$8:$D$67,"Klassenarbeit")&gt;Einstellungen!$B$11),"Woche überschritten",IF(OR(C49="",D49=""),"Fach/Art fehlt","OK")))))))</f>
        <v/>
      </c>
      <c r="K49" s="33" t="n"/>
    </row>
    <row r="50">
      <c r="A50" s="27" t="n"/>
      <c r="B50" s="32">
        <f>IF(A50="","",CHOOSE(WEEKDAY(A50,2),"Mo","Di","Mi","Do","Fr","Sa","So"))</f>
        <v/>
      </c>
      <c r="C50" s="30" t="n"/>
      <c r="D50" s="30" t="n"/>
      <c r="E50" s="30" t="n"/>
      <c r="F50" s="30" t="n"/>
      <c r="G50" s="30" t="n"/>
      <c r="H50" s="32">
        <f>IF(A50="","",IF(OR(A50&lt;Einstellungen!$B$6,A50&gt;Einstellungen!$C$7),"außerhalb",IF(A50&lt;=Einstellungen!$C$6,1,2)))</f>
        <v/>
      </c>
      <c r="I50" s="40">
        <f>IF(A50="","",A50-WEEKDAY(A50,2)+1)</f>
        <v/>
      </c>
      <c r="J50" s="32">
        <f>IF(A50="","",IF(AND(WEEKDAY(A50,2)&gt;5,D50&lt;&gt;"Nachschreibtermin"),"Wochenende",IF(COUNTIFS(Einstellungen!$A$23:$A$34,"&lt;="&amp;A50,Einstellungen!$B$23:$B$34,"&gt;="&amp;A50)&gt;0,"Ferien/Feiertag",IF(COUNTIFS(Einstellungen!$A$38:$A$43,"&lt;="&amp;A50,Einstellungen!$B$38:$B$43,"&gt;="&amp;A50)&gt;0,"Sperrzeit",IF(AND(Einstellungen!$B$10&lt;&gt;"",D50="Klassenarbeit",COUNTIFS($A$8:$A$67,A50,$D$8:$D$67,"Klassenarbeit")&gt;Einstellungen!$B$10),"Tag überschritten",IF(AND(Einstellungen!$B$11&lt;&gt;"",D50="Klassenarbeit",COUNTIFS($I$8:$I$67,I50,$D$8:$D$67,"Klassenarbeit")&gt;Einstellungen!$B$11),"Woche überschritten",IF(OR(C50="",D50=""),"Fach/Art fehlt","OK")))))))</f>
        <v/>
      </c>
      <c r="K50" s="33" t="n"/>
    </row>
    <row r="51">
      <c r="A51" s="27" t="n"/>
      <c r="B51" s="32">
        <f>IF(A51="","",CHOOSE(WEEKDAY(A51,2),"Mo","Di","Mi","Do","Fr","Sa","So"))</f>
        <v/>
      </c>
      <c r="C51" s="30" t="n"/>
      <c r="D51" s="30" t="n"/>
      <c r="E51" s="30" t="n"/>
      <c r="F51" s="30" t="n"/>
      <c r="G51" s="30" t="n"/>
      <c r="H51" s="32">
        <f>IF(A51="","",IF(OR(A51&lt;Einstellungen!$B$6,A51&gt;Einstellungen!$C$7),"außerhalb",IF(A51&lt;=Einstellungen!$C$6,1,2)))</f>
        <v/>
      </c>
      <c r="I51" s="40">
        <f>IF(A51="","",A51-WEEKDAY(A51,2)+1)</f>
        <v/>
      </c>
      <c r="J51" s="32">
        <f>IF(A51="","",IF(AND(WEEKDAY(A51,2)&gt;5,D51&lt;&gt;"Nachschreibtermin"),"Wochenende",IF(COUNTIFS(Einstellungen!$A$23:$A$34,"&lt;="&amp;A51,Einstellungen!$B$23:$B$34,"&gt;="&amp;A51)&gt;0,"Ferien/Feiertag",IF(COUNTIFS(Einstellungen!$A$38:$A$43,"&lt;="&amp;A51,Einstellungen!$B$38:$B$43,"&gt;="&amp;A51)&gt;0,"Sperrzeit",IF(AND(Einstellungen!$B$10&lt;&gt;"",D51="Klassenarbeit",COUNTIFS($A$8:$A$67,A51,$D$8:$D$67,"Klassenarbeit")&gt;Einstellungen!$B$10),"Tag überschritten",IF(AND(Einstellungen!$B$11&lt;&gt;"",D51="Klassenarbeit",COUNTIFS($I$8:$I$67,I51,$D$8:$D$67,"Klassenarbeit")&gt;Einstellungen!$B$11),"Woche überschritten",IF(OR(C51="",D51=""),"Fach/Art fehlt","OK")))))))</f>
        <v/>
      </c>
      <c r="K51" s="33" t="n"/>
    </row>
    <row r="52">
      <c r="A52" s="27" t="n"/>
      <c r="B52" s="32">
        <f>IF(A52="","",CHOOSE(WEEKDAY(A52,2),"Mo","Di","Mi","Do","Fr","Sa","So"))</f>
        <v/>
      </c>
      <c r="C52" s="30" t="n"/>
      <c r="D52" s="30" t="n"/>
      <c r="E52" s="30" t="n"/>
      <c r="F52" s="30" t="n"/>
      <c r="G52" s="30" t="n"/>
      <c r="H52" s="32">
        <f>IF(A52="","",IF(OR(A52&lt;Einstellungen!$B$6,A52&gt;Einstellungen!$C$7),"außerhalb",IF(A52&lt;=Einstellungen!$C$6,1,2)))</f>
        <v/>
      </c>
      <c r="I52" s="40">
        <f>IF(A52="","",A52-WEEKDAY(A52,2)+1)</f>
        <v/>
      </c>
      <c r="J52" s="32">
        <f>IF(A52="","",IF(AND(WEEKDAY(A52,2)&gt;5,D52&lt;&gt;"Nachschreibtermin"),"Wochenende",IF(COUNTIFS(Einstellungen!$A$23:$A$34,"&lt;="&amp;A52,Einstellungen!$B$23:$B$34,"&gt;="&amp;A52)&gt;0,"Ferien/Feiertag",IF(COUNTIFS(Einstellungen!$A$38:$A$43,"&lt;="&amp;A52,Einstellungen!$B$38:$B$43,"&gt;="&amp;A52)&gt;0,"Sperrzeit",IF(AND(Einstellungen!$B$10&lt;&gt;"",D52="Klassenarbeit",COUNTIFS($A$8:$A$67,A52,$D$8:$D$67,"Klassenarbeit")&gt;Einstellungen!$B$10),"Tag überschritten",IF(AND(Einstellungen!$B$11&lt;&gt;"",D52="Klassenarbeit",COUNTIFS($I$8:$I$67,I52,$D$8:$D$67,"Klassenarbeit")&gt;Einstellungen!$B$11),"Woche überschritten",IF(OR(C52="",D52=""),"Fach/Art fehlt","OK")))))))</f>
        <v/>
      </c>
      <c r="K52" s="33" t="n"/>
    </row>
    <row r="53">
      <c r="A53" s="27" t="n"/>
      <c r="B53" s="32">
        <f>IF(A53="","",CHOOSE(WEEKDAY(A53,2),"Mo","Di","Mi","Do","Fr","Sa","So"))</f>
        <v/>
      </c>
      <c r="C53" s="30" t="n"/>
      <c r="D53" s="30" t="n"/>
      <c r="E53" s="30" t="n"/>
      <c r="F53" s="30" t="n"/>
      <c r="G53" s="30" t="n"/>
      <c r="H53" s="32">
        <f>IF(A53="","",IF(OR(A53&lt;Einstellungen!$B$6,A53&gt;Einstellungen!$C$7),"außerhalb",IF(A53&lt;=Einstellungen!$C$6,1,2)))</f>
        <v/>
      </c>
      <c r="I53" s="40">
        <f>IF(A53="","",A53-WEEKDAY(A53,2)+1)</f>
        <v/>
      </c>
      <c r="J53" s="32">
        <f>IF(A53="","",IF(AND(WEEKDAY(A53,2)&gt;5,D53&lt;&gt;"Nachschreibtermin"),"Wochenende",IF(COUNTIFS(Einstellungen!$A$23:$A$34,"&lt;="&amp;A53,Einstellungen!$B$23:$B$34,"&gt;="&amp;A53)&gt;0,"Ferien/Feiertag",IF(COUNTIFS(Einstellungen!$A$38:$A$43,"&lt;="&amp;A53,Einstellungen!$B$38:$B$43,"&gt;="&amp;A53)&gt;0,"Sperrzeit",IF(AND(Einstellungen!$B$10&lt;&gt;"",D53="Klassenarbeit",COUNTIFS($A$8:$A$67,A53,$D$8:$D$67,"Klassenarbeit")&gt;Einstellungen!$B$10),"Tag überschritten",IF(AND(Einstellungen!$B$11&lt;&gt;"",D53="Klassenarbeit",COUNTIFS($I$8:$I$67,I53,$D$8:$D$67,"Klassenarbeit")&gt;Einstellungen!$B$11),"Woche überschritten",IF(OR(C53="",D53=""),"Fach/Art fehlt","OK")))))))</f>
        <v/>
      </c>
      <c r="K53" s="33" t="n"/>
    </row>
    <row r="54">
      <c r="A54" s="27" t="n"/>
      <c r="B54" s="32">
        <f>IF(A54="","",CHOOSE(WEEKDAY(A54,2),"Mo","Di","Mi","Do","Fr","Sa","So"))</f>
        <v/>
      </c>
      <c r="C54" s="30" t="n"/>
      <c r="D54" s="30" t="n"/>
      <c r="E54" s="30" t="n"/>
      <c r="F54" s="30" t="n"/>
      <c r="G54" s="30" t="n"/>
      <c r="H54" s="32">
        <f>IF(A54="","",IF(OR(A54&lt;Einstellungen!$B$6,A54&gt;Einstellungen!$C$7),"außerhalb",IF(A54&lt;=Einstellungen!$C$6,1,2)))</f>
        <v/>
      </c>
      <c r="I54" s="40">
        <f>IF(A54="","",A54-WEEKDAY(A54,2)+1)</f>
        <v/>
      </c>
      <c r="J54" s="32">
        <f>IF(A54="","",IF(AND(WEEKDAY(A54,2)&gt;5,D54&lt;&gt;"Nachschreibtermin"),"Wochenende",IF(COUNTIFS(Einstellungen!$A$23:$A$34,"&lt;="&amp;A54,Einstellungen!$B$23:$B$34,"&gt;="&amp;A54)&gt;0,"Ferien/Feiertag",IF(COUNTIFS(Einstellungen!$A$38:$A$43,"&lt;="&amp;A54,Einstellungen!$B$38:$B$43,"&gt;="&amp;A54)&gt;0,"Sperrzeit",IF(AND(Einstellungen!$B$10&lt;&gt;"",D54="Klassenarbeit",COUNTIFS($A$8:$A$67,A54,$D$8:$D$67,"Klassenarbeit")&gt;Einstellungen!$B$10),"Tag überschritten",IF(AND(Einstellungen!$B$11&lt;&gt;"",D54="Klassenarbeit",COUNTIFS($I$8:$I$67,I54,$D$8:$D$67,"Klassenarbeit")&gt;Einstellungen!$B$11),"Woche überschritten",IF(OR(C54="",D54=""),"Fach/Art fehlt","OK")))))))</f>
        <v/>
      </c>
      <c r="K54" s="33" t="n"/>
    </row>
    <row r="55">
      <c r="A55" s="27" t="n"/>
      <c r="B55" s="32">
        <f>IF(A55="","",CHOOSE(WEEKDAY(A55,2),"Mo","Di","Mi","Do","Fr","Sa","So"))</f>
        <v/>
      </c>
      <c r="C55" s="30" t="n"/>
      <c r="D55" s="30" t="n"/>
      <c r="E55" s="30" t="n"/>
      <c r="F55" s="30" t="n"/>
      <c r="G55" s="30" t="n"/>
      <c r="H55" s="32">
        <f>IF(A55="","",IF(OR(A55&lt;Einstellungen!$B$6,A55&gt;Einstellungen!$C$7),"außerhalb",IF(A55&lt;=Einstellungen!$C$6,1,2)))</f>
        <v/>
      </c>
      <c r="I55" s="40">
        <f>IF(A55="","",A55-WEEKDAY(A55,2)+1)</f>
        <v/>
      </c>
      <c r="J55" s="32">
        <f>IF(A55="","",IF(AND(WEEKDAY(A55,2)&gt;5,D55&lt;&gt;"Nachschreibtermin"),"Wochenende",IF(COUNTIFS(Einstellungen!$A$23:$A$34,"&lt;="&amp;A55,Einstellungen!$B$23:$B$34,"&gt;="&amp;A55)&gt;0,"Ferien/Feiertag",IF(COUNTIFS(Einstellungen!$A$38:$A$43,"&lt;="&amp;A55,Einstellungen!$B$38:$B$43,"&gt;="&amp;A55)&gt;0,"Sperrzeit",IF(AND(Einstellungen!$B$10&lt;&gt;"",D55="Klassenarbeit",COUNTIFS($A$8:$A$67,A55,$D$8:$D$67,"Klassenarbeit")&gt;Einstellungen!$B$10),"Tag überschritten",IF(AND(Einstellungen!$B$11&lt;&gt;"",D55="Klassenarbeit",COUNTIFS($I$8:$I$67,I55,$D$8:$D$67,"Klassenarbeit")&gt;Einstellungen!$B$11),"Woche überschritten",IF(OR(C55="",D55=""),"Fach/Art fehlt","OK")))))))</f>
        <v/>
      </c>
      <c r="K55" s="33" t="n"/>
    </row>
    <row r="56">
      <c r="A56" s="27" t="n"/>
      <c r="B56" s="32">
        <f>IF(A56="","",CHOOSE(WEEKDAY(A56,2),"Mo","Di","Mi","Do","Fr","Sa","So"))</f>
        <v/>
      </c>
      <c r="C56" s="30" t="n"/>
      <c r="D56" s="30" t="n"/>
      <c r="E56" s="30" t="n"/>
      <c r="F56" s="30" t="n"/>
      <c r="G56" s="30" t="n"/>
      <c r="H56" s="32">
        <f>IF(A56="","",IF(OR(A56&lt;Einstellungen!$B$6,A56&gt;Einstellungen!$C$7),"außerhalb",IF(A56&lt;=Einstellungen!$C$6,1,2)))</f>
        <v/>
      </c>
      <c r="I56" s="40">
        <f>IF(A56="","",A56-WEEKDAY(A56,2)+1)</f>
        <v/>
      </c>
      <c r="J56" s="32">
        <f>IF(A56="","",IF(AND(WEEKDAY(A56,2)&gt;5,D56&lt;&gt;"Nachschreibtermin"),"Wochenende",IF(COUNTIFS(Einstellungen!$A$23:$A$34,"&lt;="&amp;A56,Einstellungen!$B$23:$B$34,"&gt;="&amp;A56)&gt;0,"Ferien/Feiertag",IF(COUNTIFS(Einstellungen!$A$38:$A$43,"&lt;="&amp;A56,Einstellungen!$B$38:$B$43,"&gt;="&amp;A56)&gt;0,"Sperrzeit",IF(AND(Einstellungen!$B$10&lt;&gt;"",D56="Klassenarbeit",COUNTIFS($A$8:$A$67,A56,$D$8:$D$67,"Klassenarbeit")&gt;Einstellungen!$B$10),"Tag überschritten",IF(AND(Einstellungen!$B$11&lt;&gt;"",D56="Klassenarbeit",COUNTIFS($I$8:$I$67,I56,$D$8:$D$67,"Klassenarbeit")&gt;Einstellungen!$B$11),"Woche überschritten",IF(OR(C56="",D56=""),"Fach/Art fehlt","OK")))))))</f>
        <v/>
      </c>
      <c r="K56" s="33" t="n"/>
    </row>
    <row r="57">
      <c r="A57" s="27" t="n"/>
      <c r="B57" s="32">
        <f>IF(A57="","",CHOOSE(WEEKDAY(A57,2),"Mo","Di","Mi","Do","Fr","Sa","So"))</f>
        <v/>
      </c>
      <c r="C57" s="30" t="n"/>
      <c r="D57" s="30" t="n"/>
      <c r="E57" s="30" t="n"/>
      <c r="F57" s="30" t="n"/>
      <c r="G57" s="30" t="n"/>
      <c r="H57" s="32">
        <f>IF(A57="","",IF(OR(A57&lt;Einstellungen!$B$6,A57&gt;Einstellungen!$C$7),"außerhalb",IF(A57&lt;=Einstellungen!$C$6,1,2)))</f>
        <v/>
      </c>
      <c r="I57" s="40">
        <f>IF(A57="","",A57-WEEKDAY(A57,2)+1)</f>
        <v/>
      </c>
      <c r="J57" s="32">
        <f>IF(A57="","",IF(AND(WEEKDAY(A57,2)&gt;5,D57&lt;&gt;"Nachschreibtermin"),"Wochenende",IF(COUNTIFS(Einstellungen!$A$23:$A$34,"&lt;="&amp;A57,Einstellungen!$B$23:$B$34,"&gt;="&amp;A57)&gt;0,"Ferien/Feiertag",IF(COUNTIFS(Einstellungen!$A$38:$A$43,"&lt;="&amp;A57,Einstellungen!$B$38:$B$43,"&gt;="&amp;A57)&gt;0,"Sperrzeit",IF(AND(Einstellungen!$B$10&lt;&gt;"",D57="Klassenarbeit",COUNTIFS($A$8:$A$67,A57,$D$8:$D$67,"Klassenarbeit")&gt;Einstellungen!$B$10),"Tag überschritten",IF(AND(Einstellungen!$B$11&lt;&gt;"",D57="Klassenarbeit",COUNTIFS($I$8:$I$67,I57,$D$8:$D$67,"Klassenarbeit")&gt;Einstellungen!$B$11),"Woche überschritten",IF(OR(C57="",D57=""),"Fach/Art fehlt","OK")))))))</f>
        <v/>
      </c>
      <c r="K57" s="33" t="n"/>
    </row>
    <row r="58">
      <c r="A58" s="27" t="n"/>
      <c r="B58" s="32">
        <f>IF(A58="","",CHOOSE(WEEKDAY(A58,2),"Mo","Di","Mi","Do","Fr","Sa","So"))</f>
        <v/>
      </c>
      <c r="C58" s="30" t="n"/>
      <c r="D58" s="30" t="n"/>
      <c r="E58" s="30" t="n"/>
      <c r="F58" s="30" t="n"/>
      <c r="G58" s="30" t="n"/>
      <c r="H58" s="32">
        <f>IF(A58="","",IF(OR(A58&lt;Einstellungen!$B$6,A58&gt;Einstellungen!$C$7),"außerhalb",IF(A58&lt;=Einstellungen!$C$6,1,2)))</f>
        <v/>
      </c>
      <c r="I58" s="40">
        <f>IF(A58="","",A58-WEEKDAY(A58,2)+1)</f>
        <v/>
      </c>
      <c r="J58" s="32">
        <f>IF(A58="","",IF(AND(WEEKDAY(A58,2)&gt;5,D58&lt;&gt;"Nachschreibtermin"),"Wochenende",IF(COUNTIFS(Einstellungen!$A$23:$A$34,"&lt;="&amp;A58,Einstellungen!$B$23:$B$34,"&gt;="&amp;A58)&gt;0,"Ferien/Feiertag",IF(COUNTIFS(Einstellungen!$A$38:$A$43,"&lt;="&amp;A58,Einstellungen!$B$38:$B$43,"&gt;="&amp;A58)&gt;0,"Sperrzeit",IF(AND(Einstellungen!$B$10&lt;&gt;"",D58="Klassenarbeit",COUNTIFS($A$8:$A$67,A58,$D$8:$D$67,"Klassenarbeit")&gt;Einstellungen!$B$10),"Tag überschritten",IF(AND(Einstellungen!$B$11&lt;&gt;"",D58="Klassenarbeit",COUNTIFS($I$8:$I$67,I58,$D$8:$D$67,"Klassenarbeit")&gt;Einstellungen!$B$11),"Woche überschritten",IF(OR(C58="",D58=""),"Fach/Art fehlt","OK")))))))</f>
        <v/>
      </c>
      <c r="K58" s="33" t="n"/>
    </row>
    <row r="59">
      <c r="A59" s="27" t="n"/>
      <c r="B59" s="32">
        <f>IF(A59="","",CHOOSE(WEEKDAY(A59,2),"Mo","Di","Mi","Do","Fr","Sa","So"))</f>
        <v/>
      </c>
      <c r="C59" s="30" t="n"/>
      <c r="D59" s="30" t="n"/>
      <c r="E59" s="30" t="n"/>
      <c r="F59" s="30" t="n"/>
      <c r="G59" s="30" t="n"/>
      <c r="H59" s="32">
        <f>IF(A59="","",IF(OR(A59&lt;Einstellungen!$B$6,A59&gt;Einstellungen!$C$7),"außerhalb",IF(A59&lt;=Einstellungen!$C$6,1,2)))</f>
        <v/>
      </c>
      <c r="I59" s="40">
        <f>IF(A59="","",A59-WEEKDAY(A59,2)+1)</f>
        <v/>
      </c>
      <c r="J59" s="32">
        <f>IF(A59="","",IF(AND(WEEKDAY(A59,2)&gt;5,D59&lt;&gt;"Nachschreibtermin"),"Wochenende",IF(COUNTIFS(Einstellungen!$A$23:$A$34,"&lt;="&amp;A59,Einstellungen!$B$23:$B$34,"&gt;="&amp;A59)&gt;0,"Ferien/Feiertag",IF(COUNTIFS(Einstellungen!$A$38:$A$43,"&lt;="&amp;A59,Einstellungen!$B$38:$B$43,"&gt;="&amp;A59)&gt;0,"Sperrzeit",IF(AND(Einstellungen!$B$10&lt;&gt;"",D59="Klassenarbeit",COUNTIFS($A$8:$A$67,A59,$D$8:$D$67,"Klassenarbeit")&gt;Einstellungen!$B$10),"Tag überschritten",IF(AND(Einstellungen!$B$11&lt;&gt;"",D59="Klassenarbeit",COUNTIFS($I$8:$I$67,I59,$D$8:$D$67,"Klassenarbeit")&gt;Einstellungen!$B$11),"Woche überschritten",IF(OR(C59="",D59=""),"Fach/Art fehlt","OK")))))))</f>
        <v/>
      </c>
      <c r="K59" s="33" t="n"/>
    </row>
    <row r="60">
      <c r="A60" s="27" t="n"/>
      <c r="B60" s="32">
        <f>IF(A60="","",CHOOSE(WEEKDAY(A60,2),"Mo","Di","Mi","Do","Fr","Sa","So"))</f>
        <v/>
      </c>
      <c r="C60" s="30" t="n"/>
      <c r="D60" s="30" t="n"/>
      <c r="E60" s="30" t="n"/>
      <c r="F60" s="30" t="n"/>
      <c r="G60" s="30" t="n"/>
      <c r="H60" s="32">
        <f>IF(A60="","",IF(OR(A60&lt;Einstellungen!$B$6,A60&gt;Einstellungen!$C$7),"außerhalb",IF(A60&lt;=Einstellungen!$C$6,1,2)))</f>
        <v/>
      </c>
      <c r="I60" s="40">
        <f>IF(A60="","",A60-WEEKDAY(A60,2)+1)</f>
        <v/>
      </c>
      <c r="J60" s="32">
        <f>IF(A60="","",IF(AND(WEEKDAY(A60,2)&gt;5,D60&lt;&gt;"Nachschreibtermin"),"Wochenende",IF(COUNTIFS(Einstellungen!$A$23:$A$34,"&lt;="&amp;A60,Einstellungen!$B$23:$B$34,"&gt;="&amp;A60)&gt;0,"Ferien/Feiertag",IF(COUNTIFS(Einstellungen!$A$38:$A$43,"&lt;="&amp;A60,Einstellungen!$B$38:$B$43,"&gt;="&amp;A60)&gt;0,"Sperrzeit",IF(AND(Einstellungen!$B$10&lt;&gt;"",D60="Klassenarbeit",COUNTIFS($A$8:$A$67,A60,$D$8:$D$67,"Klassenarbeit")&gt;Einstellungen!$B$10),"Tag überschritten",IF(AND(Einstellungen!$B$11&lt;&gt;"",D60="Klassenarbeit",COUNTIFS($I$8:$I$67,I60,$D$8:$D$67,"Klassenarbeit")&gt;Einstellungen!$B$11),"Woche überschritten",IF(OR(C60="",D60=""),"Fach/Art fehlt","OK")))))))</f>
        <v/>
      </c>
      <c r="K60" s="33" t="n"/>
    </row>
    <row r="61">
      <c r="A61" s="27" t="n"/>
      <c r="B61" s="32">
        <f>IF(A61="","",CHOOSE(WEEKDAY(A61,2),"Mo","Di","Mi","Do","Fr","Sa","So"))</f>
        <v/>
      </c>
      <c r="C61" s="30" t="n"/>
      <c r="D61" s="30" t="n"/>
      <c r="E61" s="30" t="n"/>
      <c r="F61" s="30" t="n"/>
      <c r="G61" s="30" t="n"/>
      <c r="H61" s="32">
        <f>IF(A61="","",IF(OR(A61&lt;Einstellungen!$B$6,A61&gt;Einstellungen!$C$7),"außerhalb",IF(A61&lt;=Einstellungen!$C$6,1,2)))</f>
        <v/>
      </c>
      <c r="I61" s="40">
        <f>IF(A61="","",A61-WEEKDAY(A61,2)+1)</f>
        <v/>
      </c>
      <c r="J61" s="32">
        <f>IF(A61="","",IF(AND(WEEKDAY(A61,2)&gt;5,D61&lt;&gt;"Nachschreibtermin"),"Wochenende",IF(COUNTIFS(Einstellungen!$A$23:$A$34,"&lt;="&amp;A61,Einstellungen!$B$23:$B$34,"&gt;="&amp;A61)&gt;0,"Ferien/Feiertag",IF(COUNTIFS(Einstellungen!$A$38:$A$43,"&lt;="&amp;A61,Einstellungen!$B$38:$B$43,"&gt;="&amp;A61)&gt;0,"Sperrzeit",IF(AND(Einstellungen!$B$10&lt;&gt;"",D61="Klassenarbeit",COUNTIFS($A$8:$A$67,A61,$D$8:$D$67,"Klassenarbeit")&gt;Einstellungen!$B$10),"Tag überschritten",IF(AND(Einstellungen!$B$11&lt;&gt;"",D61="Klassenarbeit",COUNTIFS($I$8:$I$67,I61,$D$8:$D$67,"Klassenarbeit")&gt;Einstellungen!$B$11),"Woche überschritten",IF(OR(C61="",D61=""),"Fach/Art fehlt","OK")))))))</f>
        <v/>
      </c>
      <c r="K61" s="33" t="n"/>
    </row>
    <row r="62">
      <c r="A62" s="27" t="n"/>
      <c r="B62" s="32">
        <f>IF(A62="","",CHOOSE(WEEKDAY(A62,2),"Mo","Di","Mi","Do","Fr","Sa","So"))</f>
        <v/>
      </c>
      <c r="C62" s="30" t="n"/>
      <c r="D62" s="30" t="n"/>
      <c r="E62" s="30" t="n"/>
      <c r="F62" s="30" t="n"/>
      <c r="G62" s="30" t="n"/>
      <c r="H62" s="32">
        <f>IF(A62="","",IF(OR(A62&lt;Einstellungen!$B$6,A62&gt;Einstellungen!$C$7),"außerhalb",IF(A62&lt;=Einstellungen!$C$6,1,2)))</f>
        <v/>
      </c>
      <c r="I62" s="40">
        <f>IF(A62="","",A62-WEEKDAY(A62,2)+1)</f>
        <v/>
      </c>
      <c r="J62" s="32">
        <f>IF(A62="","",IF(AND(WEEKDAY(A62,2)&gt;5,D62&lt;&gt;"Nachschreibtermin"),"Wochenende",IF(COUNTIFS(Einstellungen!$A$23:$A$34,"&lt;="&amp;A62,Einstellungen!$B$23:$B$34,"&gt;="&amp;A62)&gt;0,"Ferien/Feiertag",IF(COUNTIFS(Einstellungen!$A$38:$A$43,"&lt;="&amp;A62,Einstellungen!$B$38:$B$43,"&gt;="&amp;A62)&gt;0,"Sperrzeit",IF(AND(Einstellungen!$B$10&lt;&gt;"",D62="Klassenarbeit",COUNTIFS($A$8:$A$67,A62,$D$8:$D$67,"Klassenarbeit")&gt;Einstellungen!$B$10),"Tag überschritten",IF(AND(Einstellungen!$B$11&lt;&gt;"",D62="Klassenarbeit",COUNTIFS($I$8:$I$67,I62,$D$8:$D$67,"Klassenarbeit")&gt;Einstellungen!$B$11),"Woche überschritten",IF(OR(C62="",D62=""),"Fach/Art fehlt","OK")))))))</f>
        <v/>
      </c>
      <c r="K62" s="33" t="n"/>
    </row>
    <row r="63">
      <c r="A63" s="27" t="n"/>
      <c r="B63" s="32">
        <f>IF(A63="","",CHOOSE(WEEKDAY(A63,2),"Mo","Di","Mi","Do","Fr","Sa","So"))</f>
        <v/>
      </c>
      <c r="C63" s="30" t="n"/>
      <c r="D63" s="30" t="n"/>
      <c r="E63" s="30" t="n"/>
      <c r="F63" s="30" t="n"/>
      <c r="G63" s="30" t="n"/>
      <c r="H63" s="32">
        <f>IF(A63="","",IF(OR(A63&lt;Einstellungen!$B$6,A63&gt;Einstellungen!$C$7),"außerhalb",IF(A63&lt;=Einstellungen!$C$6,1,2)))</f>
        <v/>
      </c>
      <c r="I63" s="40">
        <f>IF(A63="","",A63-WEEKDAY(A63,2)+1)</f>
        <v/>
      </c>
      <c r="J63" s="32">
        <f>IF(A63="","",IF(AND(WEEKDAY(A63,2)&gt;5,D63&lt;&gt;"Nachschreibtermin"),"Wochenende",IF(COUNTIFS(Einstellungen!$A$23:$A$34,"&lt;="&amp;A63,Einstellungen!$B$23:$B$34,"&gt;="&amp;A63)&gt;0,"Ferien/Feiertag",IF(COUNTIFS(Einstellungen!$A$38:$A$43,"&lt;="&amp;A63,Einstellungen!$B$38:$B$43,"&gt;="&amp;A63)&gt;0,"Sperrzeit",IF(AND(Einstellungen!$B$10&lt;&gt;"",D63="Klassenarbeit",COUNTIFS($A$8:$A$67,A63,$D$8:$D$67,"Klassenarbeit")&gt;Einstellungen!$B$10),"Tag überschritten",IF(AND(Einstellungen!$B$11&lt;&gt;"",D63="Klassenarbeit",COUNTIFS($I$8:$I$67,I63,$D$8:$D$67,"Klassenarbeit")&gt;Einstellungen!$B$11),"Woche überschritten",IF(OR(C63="",D63=""),"Fach/Art fehlt","OK")))))))</f>
        <v/>
      </c>
      <c r="K63" s="33" t="n"/>
    </row>
    <row r="64">
      <c r="A64" s="27" t="n"/>
      <c r="B64" s="32">
        <f>IF(A64="","",CHOOSE(WEEKDAY(A64,2),"Mo","Di","Mi","Do","Fr","Sa","So"))</f>
        <v/>
      </c>
      <c r="C64" s="30" t="n"/>
      <c r="D64" s="30" t="n"/>
      <c r="E64" s="30" t="n"/>
      <c r="F64" s="30" t="n"/>
      <c r="G64" s="30" t="n"/>
      <c r="H64" s="32">
        <f>IF(A64="","",IF(OR(A64&lt;Einstellungen!$B$6,A64&gt;Einstellungen!$C$7),"außerhalb",IF(A64&lt;=Einstellungen!$C$6,1,2)))</f>
        <v/>
      </c>
      <c r="I64" s="40">
        <f>IF(A64="","",A64-WEEKDAY(A64,2)+1)</f>
        <v/>
      </c>
      <c r="J64" s="32">
        <f>IF(A64="","",IF(AND(WEEKDAY(A64,2)&gt;5,D64&lt;&gt;"Nachschreibtermin"),"Wochenende",IF(COUNTIFS(Einstellungen!$A$23:$A$34,"&lt;="&amp;A64,Einstellungen!$B$23:$B$34,"&gt;="&amp;A64)&gt;0,"Ferien/Feiertag",IF(COUNTIFS(Einstellungen!$A$38:$A$43,"&lt;="&amp;A64,Einstellungen!$B$38:$B$43,"&gt;="&amp;A64)&gt;0,"Sperrzeit",IF(AND(Einstellungen!$B$10&lt;&gt;"",D64="Klassenarbeit",COUNTIFS($A$8:$A$67,A64,$D$8:$D$67,"Klassenarbeit")&gt;Einstellungen!$B$10),"Tag überschritten",IF(AND(Einstellungen!$B$11&lt;&gt;"",D64="Klassenarbeit",COUNTIFS($I$8:$I$67,I64,$D$8:$D$67,"Klassenarbeit")&gt;Einstellungen!$B$11),"Woche überschritten",IF(OR(C64="",D64=""),"Fach/Art fehlt","OK")))))))</f>
        <v/>
      </c>
      <c r="K64" s="33" t="n"/>
    </row>
    <row r="65">
      <c r="A65" s="27" t="n"/>
      <c r="B65" s="32">
        <f>IF(A65="","",CHOOSE(WEEKDAY(A65,2),"Mo","Di","Mi","Do","Fr","Sa","So"))</f>
        <v/>
      </c>
      <c r="C65" s="30" t="n"/>
      <c r="D65" s="30" t="n"/>
      <c r="E65" s="30" t="n"/>
      <c r="F65" s="30" t="n"/>
      <c r="G65" s="30" t="n"/>
      <c r="H65" s="32">
        <f>IF(A65="","",IF(OR(A65&lt;Einstellungen!$B$6,A65&gt;Einstellungen!$C$7),"außerhalb",IF(A65&lt;=Einstellungen!$C$6,1,2)))</f>
        <v/>
      </c>
      <c r="I65" s="40">
        <f>IF(A65="","",A65-WEEKDAY(A65,2)+1)</f>
        <v/>
      </c>
      <c r="J65" s="32">
        <f>IF(A65="","",IF(AND(WEEKDAY(A65,2)&gt;5,D65&lt;&gt;"Nachschreibtermin"),"Wochenende",IF(COUNTIFS(Einstellungen!$A$23:$A$34,"&lt;="&amp;A65,Einstellungen!$B$23:$B$34,"&gt;="&amp;A65)&gt;0,"Ferien/Feiertag",IF(COUNTIFS(Einstellungen!$A$38:$A$43,"&lt;="&amp;A65,Einstellungen!$B$38:$B$43,"&gt;="&amp;A65)&gt;0,"Sperrzeit",IF(AND(Einstellungen!$B$10&lt;&gt;"",D65="Klassenarbeit",COUNTIFS($A$8:$A$67,A65,$D$8:$D$67,"Klassenarbeit")&gt;Einstellungen!$B$10),"Tag überschritten",IF(AND(Einstellungen!$B$11&lt;&gt;"",D65="Klassenarbeit",COUNTIFS($I$8:$I$67,I65,$D$8:$D$67,"Klassenarbeit")&gt;Einstellungen!$B$11),"Woche überschritten",IF(OR(C65="",D65=""),"Fach/Art fehlt","OK")))))))</f>
        <v/>
      </c>
      <c r="K65" s="33" t="n"/>
    </row>
    <row r="66">
      <c r="A66" s="27" t="n"/>
      <c r="B66" s="32">
        <f>IF(A66="","",CHOOSE(WEEKDAY(A66,2),"Mo","Di","Mi","Do","Fr","Sa","So"))</f>
        <v/>
      </c>
      <c r="C66" s="30" t="n"/>
      <c r="D66" s="30" t="n"/>
      <c r="E66" s="30" t="n"/>
      <c r="F66" s="30" t="n"/>
      <c r="G66" s="30" t="n"/>
      <c r="H66" s="32">
        <f>IF(A66="","",IF(OR(A66&lt;Einstellungen!$B$6,A66&gt;Einstellungen!$C$7),"außerhalb",IF(A66&lt;=Einstellungen!$C$6,1,2)))</f>
        <v/>
      </c>
      <c r="I66" s="40">
        <f>IF(A66="","",A66-WEEKDAY(A66,2)+1)</f>
        <v/>
      </c>
      <c r="J66" s="32">
        <f>IF(A66="","",IF(AND(WEEKDAY(A66,2)&gt;5,D66&lt;&gt;"Nachschreibtermin"),"Wochenende",IF(COUNTIFS(Einstellungen!$A$23:$A$34,"&lt;="&amp;A66,Einstellungen!$B$23:$B$34,"&gt;="&amp;A66)&gt;0,"Ferien/Feiertag",IF(COUNTIFS(Einstellungen!$A$38:$A$43,"&lt;="&amp;A66,Einstellungen!$B$38:$B$43,"&gt;="&amp;A66)&gt;0,"Sperrzeit",IF(AND(Einstellungen!$B$10&lt;&gt;"",D66="Klassenarbeit",COUNTIFS($A$8:$A$67,A66,$D$8:$D$67,"Klassenarbeit")&gt;Einstellungen!$B$10),"Tag überschritten",IF(AND(Einstellungen!$B$11&lt;&gt;"",D66="Klassenarbeit",COUNTIFS($I$8:$I$67,I66,$D$8:$D$67,"Klassenarbeit")&gt;Einstellungen!$B$11),"Woche überschritten",IF(OR(C66="",D66=""),"Fach/Art fehlt","OK")))))))</f>
        <v/>
      </c>
      <c r="K66" s="33" t="n"/>
    </row>
    <row r="67">
      <c r="A67" s="27" t="n"/>
      <c r="B67" s="32">
        <f>IF(A67="","",CHOOSE(WEEKDAY(A67,2),"Mo","Di","Mi","Do","Fr","Sa","So"))</f>
        <v/>
      </c>
      <c r="C67" s="30" t="n"/>
      <c r="D67" s="30" t="n"/>
      <c r="E67" s="30" t="n"/>
      <c r="F67" s="30" t="n"/>
      <c r="G67" s="30" t="n"/>
      <c r="H67" s="32">
        <f>IF(A67="","",IF(OR(A67&lt;Einstellungen!$B$6,A67&gt;Einstellungen!$C$7),"außerhalb",IF(A67&lt;=Einstellungen!$C$6,1,2)))</f>
        <v/>
      </c>
      <c r="I67" s="40">
        <f>IF(A67="","",A67-WEEKDAY(A67,2)+1)</f>
        <v/>
      </c>
      <c r="J67" s="32">
        <f>IF(A67="","",IF(AND(WEEKDAY(A67,2)&gt;5,D67&lt;&gt;"Nachschreibtermin"),"Wochenende",IF(COUNTIFS(Einstellungen!$A$23:$A$34,"&lt;="&amp;A67,Einstellungen!$B$23:$B$34,"&gt;="&amp;A67)&gt;0,"Ferien/Feiertag",IF(COUNTIFS(Einstellungen!$A$38:$A$43,"&lt;="&amp;A67,Einstellungen!$B$38:$B$43,"&gt;="&amp;A67)&gt;0,"Sperrzeit",IF(AND(Einstellungen!$B$10&lt;&gt;"",D67="Klassenarbeit",COUNTIFS($A$8:$A$67,A67,$D$8:$D$67,"Klassenarbeit")&gt;Einstellungen!$B$10),"Tag überschritten",IF(AND(Einstellungen!$B$11&lt;&gt;"",D67="Klassenarbeit",COUNTIFS($I$8:$I$67,I67,$D$8:$D$67,"Klassenarbeit")&gt;Einstellungen!$B$11),"Woche überschritten",IF(OR(C67="",D67=""),"Fach/Art fehlt","OK")))))))</f>
        <v/>
      </c>
      <c r="K67" s="33" t="n"/>
    </row>
    <row r="69">
      <c r="A69" s="42" t="inlineStr">
        <is>
          <t>Teil B – Wochenraster (berechnet)</t>
        </is>
      </c>
      <c r="B69" s="43" t="n"/>
      <c r="C69" s="43" t="n"/>
      <c r="D69" s="43" t="n"/>
      <c r="E69" s="43" t="n"/>
      <c r="F69" s="43" t="n"/>
      <c r="G69" s="43" t="n"/>
      <c r="H69" s="43" t="n"/>
      <c r="I69" s="43" t="n"/>
      <c r="J69" s="43" t="n"/>
      <c r="K69" s="43" t="n"/>
    </row>
    <row r="70">
      <c r="A70" s="38" t="inlineStr">
        <is>
          <t>Fach-Kürzel der eingetragenen Termine · Ferien, Sperrzeiten und zentrale Nachschreibtermine aus „Einstellungen“ · Spalte „Arbeiten“ = Klassenarbeiten in der Woche</t>
        </is>
      </c>
    </row>
    <row r="71" ht="20" customHeight="1">
      <c r="A71" s="12" t="inlineStr">
        <is>
          <t>Wochenbeginn</t>
        </is>
      </c>
      <c r="B71" s="12" t="inlineStr">
        <is>
          <t>KW</t>
        </is>
      </c>
      <c r="C71" s="12" t="inlineStr">
        <is>
          <t>Mo</t>
        </is>
      </c>
      <c r="D71" s="12" t="inlineStr">
        <is>
          <t>Di</t>
        </is>
      </c>
      <c r="E71" s="12" t="inlineStr">
        <is>
          <t>Mi</t>
        </is>
      </c>
      <c r="F71" s="12" t="inlineStr">
        <is>
          <t>Do</t>
        </is>
      </c>
      <c r="G71" s="12" t="inlineStr">
        <is>
          <t>Fr</t>
        </is>
      </c>
      <c r="H71" s="12" t="inlineStr">
        <is>
          <t>Sa</t>
        </is>
      </c>
      <c r="I71" s="12" t="inlineStr">
        <is>
          <t>Arbeiten</t>
        </is>
      </c>
      <c r="J71" s="12" t="inlineStr">
        <is>
          <t>Halbjahr</t>
        </is>
      </c>
    </row>
    <row r="72">
      <c r="A72" s="40">
        <f>IF(Einstellungen!$B$6="","",Einstellungen!$B$6-WEEKDAY(Einstellungen!$B$6,2)+1)</f>
        <v/>
      </c>
      <c r="B72" s="32">
        <f>IF(A72="","",WEEKNUM(A72,21))</f>
        <v/>
      </c>
      <c r="C72" s="44">
        <f>IF($A72="","",IF(COUNTIF($A$8:$A$67,($A72+0))&gt;0,IF(INDEX($C$8:$C$67,MATCH(($A72+0),$A$8:$A$67,0))="","?",INDEX($C$8:$C$67,MATCH(($A72+0),$A$8:$A$67,0)))&amp;IF(COUNTIF($A$8:$A$67,($A72+0))&gt;1," +"&amp;(COUNTIF($A$8:$A$67,($A72+0))-1),""),IF(COUNTIFS(Einstellungen!$A$23:$A$34,"&lt;="&amp;($A72+0),Einstellungen!$B$23:$B$34,"&gt;="&amp;($A72+0))&gt;0,"Ferien",IF(COUNTIFS(Einstellungen!$A$38:$A$43,"&lt;="&amp;($A72+0),Einstellungen!$B$38:$B$43,"&gt;="&amp;($A72+0))&gt;0,"Sperre",IF(COUNTIF(Einstellungen!$A$47:$A$50,($A72+0))&gt;0,"Nachschr.","")))))</f>
        <v/>
      </c>
      <c r="D72" s="44">
        <f>IF($A72="","",IF(COUNTIF($A$8:$A$67,($A72+1))&gt;0,IF(INDEX($C$8:$C$67,MATCH(($A72+1),$A$8:$A$67,0))="","?",INDEX($C$8:$C$67,MATCH(($A72+1),$A$8:$A$67,0)))&amp;IF(COUNTIF($A$8:$A$67,($A72+1))&gt;1," +"&amp;(COUNTIF($A$8:$A$67,($A72+1))-1),""),IF(COUNTIFS(Einstellungen!$A$23:$A$34,"&lt;="&amp;($A72+1),Einstellungen!$B$23:$B$34,"&gt;="&amp;($A72+1))&gt;0,"Ferien",IF(COUNTIFS(Einstellungen!$A$38:$A$43,"&lt;="&amp;($A72+1),Einstellungen!$B$38:$B$43,"&gt;="&amp;($A72+1))&gt;0,"Sperre",IF(COUNTIF(Einstellungen!$A$47:$A$50,($A72+1))&gt;0,"Nachschr.","")))))</f>
        <v/>
      </c>
      <c r="E72" s="44">
        <f>IF($A72="","",IF(COUNTIF($A$8:$A$67,($A72+2))&gt;0,IF(INDEX($C$8:$C$67,MATCH(($A72+2),$A$8:$A$67,0))="","?",INDEX($C$8:$C$67,MATCH(($A72+2),$A$8:$A$67,0)))&amp;IF(COUNTIF($A$8:$A$67,($A72+2))&gt;1," +"&amp;(COUNTIF($A$8:$A$67,($A72+2))-1),""),IF(COUNTIFS(Einstellungen!$A$23:$A$34,"&lt;="&amp;($A72+2),Einstellungen!$B$23:$B$34,"&gt;="&amp;($A72+2))&gt;0,"Ferien",IF(COUNTIFS(Einstellungen!$A$38:$A$43,"&lt;="&amp;($A72+2),Einstellungen!$B$38:$B$43,"&gt;="&amp;($A72+2))&gt;0,"Sperre",IF(COUNTIF(Einstellungen!$A$47:$A$50,($A72+2))&gt;0,"Nachschr.","")))))</f>
        <v/>
      </c>
      <c r="F72" s="44">
        <f>IF($A72="","",IF(COUNTIF($A$8:$A$67,($A72+3))&gt;0,IF(INDEX($C$8:$C$67,MATCH(($A72+3),$A$8:$A$67,0))="","?",INDEX($C$8:$C$67,MATCH(($A72+3),$A$8:$A$67,0)))&amp;IF(COUNTIF($A$8:$A$67,($A72+3))&gt;1," +"&amp;(COUNTIF($A$8:$A$67,($A72+3))-1),""),IF(COUNTIFS(Einstellungen!$A$23:$A$34,"&lt;="&amp;($A72+3),Einstellungen!$B$23:$B$34,"&gt;="&amp;($A72+3))&gt;0,"Ferien",IF(COUNTIFS(Einstellungen!$A$38:$A$43,"&lt;="&amp;($A72+3),Einstellungen!$B$38:$B$43,"&gt;="&amp;($A72+3))&gt;0,"Sperre",IF(COUNTIF(Einstellungen!$A$47:$A$50,($A72+3))&gt;0,"Nachschr.","")))))</f>
        <v/>
      </c>
      <c r="G72" s="44">
        <f>IF($A72="","",IF(COUNTIF($A$8:$A$67,($A72+4))&gt;0,IF(INDEX($C$8:$C$67,MATCH(($A72+4),$A$8:$A$67,0))="","?",INDEX($C$8:$C$67,MATCH(($A72+4),$A$8:$A$67,0)))&amp;IF(COUNTIF($A$8:$A$67,($A72+4))&gt;1," +"&amp;(COUNTIF($A$8:$A$67,($A72+4))-1),""),IF(COUNTIFS(Einstellungen!$A$23:$A$34,"&lt;="&amp;($A72+4),Einstellungen!$B$23:$B$34,"&gt;="&amp;($A72+4))&gt;0,"Ferien",IF(COUNTIFS(Einstellungen!$A$38:$A$43,"&lt;="&amp;($A72+4),Einstellungen!$B$38:$B$43,"&gt;="&amp;($A72+4))&gt;0,"Sperre",IF(COUNTIF(Einstellungen!$A$47:$A$50,($A72+4))&gt;0,"Nachschr.","")))))</f>
        <v/>
      </c>
      <c r="H72" s="44">
        <f>IF($A72="","",IF(COUNTIF($A$8:$A$67,($A72+5))&gt;0,IF(INDEX($C$8:$C$67,MATCH(($A72+5),$A$8:$A$67,0))="","?",INDEX($C$8:$C$67,MATCH(($A72+5),$A$8:$A$67,0)))&amp;IF(COUNTIF($A$8:$A$67,($A72+5))&gt;1," +"&amp;(COUNTIF($A$8:$A$67,($A72+5))-1),""),IF(COUNTIFS(Einstellungen!$A$23:$A$34,"&lt;="&amp;($A72+5),Einstellungen!$B$23:$B$34,"&gt;="&amp;($A72+5))&gt;0,"Ferien",IF(COUNTIFS(Einstellungen!$A$38:$A$43,"&lt;="&amp;($A72+5),Einstellungen!$B$38:$B$43,"&gt;="&amp;($A72+5))&gt;0,"Sperre",IF(COUNTIF(Einstellungen!$A$47:$A$50,($A72+5))&gt;0,"Nachschr.","")))))</f>
        <v/>
      </c>
      <c r="I72" s="32">
        <f>IF(A72="","",COUNTIFS($I$8:$I$67,A72,$D$8:$D$67,"Klassenarbeit"))</f>
        <v/>
      </c>
      <c r="J72" s="32">
        <f>IF(A72="","",IF(A72&lt;=Einstellungen!$C$6,1,2))</f>
        <v/>
      </c>
    </row>
    <row r="73">
      <c r="A73" s="40">
        <f>IF(A72="","",IF(A72+7&gt;Einstellungen!$C$7,"",A72+7))</f>
        <v/>
      </c>
      <c r="B73" s="32">
        <f>IF(A73="","",WEEKNUM(A73,21))</f>
        <v/>
      </c>
      <c r="C73" s="44">
        <f>IF($A73="","",IF(COUNTIF($A$8:$A$67,($A73+0))&gt;0,IF(INDEX($C$8:$C$67,MATCH(($A73+0),$A$8:$A$67,0))="","?",INDEX($C$8:$C$67,MATCH(($A73+0),$A$8:$A$67,0)))&amp;IF(COUNTIF($A$8:$A$67,($A73+0))&gt;1," +"&amp;(COUNTIF($A$8:$A$67,($A73+0))-1),""),IF(COUNTIFS(Einstellungen!$A$23:$A$34,"&lt;="&amp;($A73+0),Einstellungen!$B$23:$B$34,"&gt;="&amp;($A73+0))&gt;0,"Ferien",IF(COUNTIFS(Einstellungen!$A$38:$A$43,"&lt;="&amp;($A73+0),Einstellungen!$B$38:$B$43,"&gt;="&amp;($A73+0))&gt;0,"Sperre",IF(COUNTIF(Einstellungen!$A$47:$A$50,($A73+0))&gt;0,"Nachschr.","")))))</f>
        <v/>
      </c>
      <c r="D73" s="44">
        <f>IF($A73="","",IF(COUNTIF($A$8:$A$67,($A73+1))&gt;0,IF(INDEX($C$8:$C$67,MATCH(($A73+1),$A$8:$A$67,0))="","?",INDEX($C$8:$C$67,MATCH(($A73+1),$A$8:$A$67,0)))&amp;IF(COUNTIF($A$8:$A$67,($A73+1))&gt;1," +"&amp;(COUNTIF($A$8:$A$67,($A73+1))-1),""),IF(COUNTIFS(Einstellungen!$A$23:$A$34,"&lt;="&amp;($A73+1),Einstellungen!$B$23:$B$34,"&gt;="&amp;($A73+1))&gt;0,"Ferien",IF(COUNTIFS(Einstellungen!$A$38:$A$43,"&lt;="&amp;($A73+1),Einstellungen!$B$38:$B$43,"&gt;="&amp;($A73+1))&gt;0,"Sperre",IF(COUNTIF(Einstellungen!$A$47:$A$50,($A73+1))&gt;0,"Nachschr.","")))))</f>
        <v/>
      </c>
      <c r="E73" s="44">
        <f>IF($A73="","",IF(COUNTIF($A$8:$A$67,($A73+2))&gt;0,IF(INDEX($C$8:$C$67,MATCH(($A73+2),$A$8:$A$67,0))="","?",INDEX($C$8:$C$67,MATCH(($A73+2),$A$8:$A$67,0)))&amp;IF(COUNTIF($A$8:$A$67,($A73+2))&gt;1," +"&amp;(COUNTIF($A$8:$A$67,($A73+2))-1),""),IF(COUNTIFS(Einstellungen!$A$23:$A$34,"&lt;="&amp;($A73+2),Einstellungen!$B$23:$B$34,"&gt;="&amp;($A73+2))&gt;0,"Ferien",IF(COUNTIFS(Einstellungen!$A$38:$A$43,"&lt;="&amp;($A73+2),Einstellungen!$B$38:$B$43,"&gt;="&amp;($A73+2))&gt;0,"Sperre",IF(COUNTIF(Einstellungen!$A$47:$A$50,($A73+2))&gt;0,"Nachschr.","")))))</f>
        <v/>
      </c>
      <c r="F73" s="44">
        <f>IF($A73="","",IF(COUNTIF($A$8:$A$67,($A73+3))&gt;0,IF(INDEX($C$8:$C$67,MATCH(($A73+3),$A$8:$A$67,0))="","?",INDEX($C$8:$C$67,MATCH(($A73+3),$A$8:$A$67,0)))&amp;IF(COUNTIF($A$8:$A$67,($A73+3))&gt;1," +"&amp;(COUNTIF($A$8:$A$67,($A73+3))-1),""),IF(COUNTIFS(Einstellungen!$A$23:$A$34,"&lt;="&amp;($A73+3),Einstellungen!$B$23:$B$34,"&gt;="&amp;($A73+3))&gt;0,"Ferien",IF(COUNTIFS(Einstellungen!$A$38:$A$43,"&lt;="&amp;($A73+3),Einstellungen!$B$38:$B$43,"&gt;="&amp;($A73+3))&gt;0,"Sperre",IF(COUNTIF(Einstellungen!$A$47:$A$50,($A73+3))&gt;0,"Nachschr.","")))))</f>
        <v/>
      </c>
      <c r="G73" s="44">
        <f>IF($A73="","",IF(COUNTIF($A$8:$A$67,($A73+4))&gt;0,IF(INDEX($C$8:$C$67,MATCH(($A73+4),$A$8:$A$67,0))="","?",INDEX($C$8:$C$67,MATCH(($A73+4),$A$8:$A$67,0)))&amp;IF(COUNTIF($A$8:$A$67,($A73+4))&gt;1," +"&amp;(COUNTIF($A$8:$A$67,($A73+4))-1),""),IF(COUNTIFS(Einstellungen!$A$23:$A$34,"&lt;="&amp;($A73+4),Einstellungen!$B$23:$B$34,"&gt;="&amp;($A73+4))&gt;0,"Ferien",IF(COUNTIFS(Einstellungen!$A$38:$A$43,"&lt;="&amp;($A73+4),Einstellungen!$B$38:$B$43,"&gt;="&amp;($A73+4))&gt;0,"Sperre",IF(COUNTIF(Einstellungen!$A$47:$A$50,($A73+4))&gt;0,"Nachschr.","")))))</f>
        <v/>
      </c>
      <c r="H73" s="44">
        <f>IF($A73="","",IF(COUNTIF($A$8:$A$67,($A73+5))&gt;0,IF(INDEX($C$8:$C$67,MATCH(($A73+5),$A$8:$A$67,0))="","?",INDEX($C$8:$C$67,MATCH(($A73+5),$A$8:$A$67,0)))&amp;IF(COUNTIF($A$8:$A$67,($A73+5))&gt;1," +"&amp;(COUNTIF($A$8:$A$67,($A73+5))-1),""),IF(COUNTIFS(Einstellungen!$A$23:$A$34,"&lt;="&amp;($A73+5),Einstellungen!$B$23:$B$34,"&gt;="&amp;($A73+5))&gt;0,"Ferien",IF(COUNTIFS(Einstellungen!$A$38:$A$43,"&lt;="&amp;($A73+5),Einstellungen!$B$38:$B$43,"&gt;="&amp;($A73+5))&gt;0,"Sperre",IF(COUNTIF(Einstellungen!$A$47:$A$50,($A73+5))&gt;0,"Nachschr.","")))))</f>
        <v/>
      </c>
      <c r="I73" s="32">
        <f>IF(A73="","",COUNTIFS($I$8:$I$67,A73,$D$8:$D$67,"Klassenarbeit"))</f>
        <v/>
      </c>
      <c r="J73" s="32">
        <f>IF(A73="","",IF(A73&lt;=Einstellungen!$C$6,1,2))</f>
        <v/>
      </c>
    </row>
    <row r="74">
      <c r="A74" s="40">
        <f>IF(A73="","",IF(A73+7&gt;Einstellungen!$C$7,"",A73+7))</f>
        <v/>
      </c>
      <c r="B74" s="32">
        <f>IF(A74="","",WEEKNUM(A74,21))</f>
        <v/>
      </c>
      <c r="C74" s="44">
        <f>IF($A74="","",IF(COUNTIF($A$8:$A$67,($A74+0))&gt;0,IF(INDEX($C$8:$C$67,MATCH(($A74+0),$A$8:$A$67,0))="","?",INDEX($C$8:$C$67,MATCH(($A74+0),$A$8:$A$67,0)))&amp;IF(COUNTIF($A$8:$A$67,($A74+0))&gt;1," +"&amp;(COUNTIF($A$8:$A$67,($A74+0))-1),""),IF(COUNTIFS(Einstellungen!$A$23:$A$34,"&lt;="&amp;($A74+0),Einstellungen!$B$23:$B$34,"&gt;="&amp;($A74+0))&gt;0,"Ferien",IF(COUNTIFS(Einstellungen!$A$38:$A$43,"&lt;="&amp;($A74+0),Einstellungen!$B$38:$B$43,"&gt;="&amp;($A74+0))&gt;0,"Sperre",IF(COUNTIF(Einstellungen!$A$47:$A$50,($A74+0))&gt;0,"Nachschr.","")))))</f>
        <v/>
      </c>
      <c r="D74" s="44">
        <f>IF($A74="","",IF(COUNTIF($A$8:$A$67,($A74+1))&gt;0,IF(INDEX($C$8:$C$67,MATCH(($A74+1),$A$8:$A$67,0))="","?",INDEX($C$8:$C$67,MATCH(($A74+1),$A$8:$A$67,0)))&amp;IF(COUNTIF($A$8:$A$67,($A74+1))&gt;1," +"&amp;(COUNTIF($A$8:$A$67,($A74+1))-1),""),IF(COUNTIFS(Einstellungen!$A$23:$A$34,"&lt;="&amp;($A74+1),Einstellungen!$B$23:$B$34,"&gt;="&amp;($A74+1))&gt;0,"Ferien",IF(COUNTIFS(Einstellungen!$A$38:$A$43,"&lt;="&amp;($A74+1),Einstellungen!$B$38:$B$43,"&gt;="&amp;($A74+1))&gt;0,"Sperre",IF(COUNTIF(Einstellungen!$A$47:$A$50,($A74+1))&gt;0,"Nachschr.","")))))</f>
        <v/>
      </c>
      <c r="E74" s="44">
        <f>IF($A74="","",IF(COUNTIF($A$8:$A$67,($A74+2))&gt;0,IF(INDEX($C$8:$C$67,MATCH(($A74+2),$A$8:$A$67,0))="","?",INDEX($C$8:$C$67,MATCH(($A74+2),$A$8:$A$67,0)))&amp;IF(COUNTIF($A$8:$A$67,($A74+2))&gt;1," +"&amp;(COUNTIF($A$8:$A$67,($A74+2))-1),""),IF(COUNTIFS(Einstellungen!$A$23:$A$34,"&lt;="&amp;($A74+2),Einstellungen!$B$23:$B$34,"&gt;="&amp;($A74+2))&gt;0,"Ferien",IF(COUNTIFS(Einstellungen!$A$38:$A$43,"&lt;="&amp;($A74+2),Einstellungen!$B$38:$B$43,"&gt;="&amp;($A74+2))&gt;0,"Sperre",IF(COUNTIF(Einstellungen!$A$47:$A$50,($A74+2))&gt;0,"Nachschr.","")))))</f>
        <v/>
      </c>
      <c r="F74" s="44">
        <f>IF($A74="","",IF(COUNTIF($A$8:$A$67,($A74+3))&gt;0,IF(INDEX($C$8:$C$67,MATCH(($A74+3),$A$8:$A$67,0))="","?",INDEX($C$8:$C$67,MATCH(($A74+3),$A$8:$A$67,0)))&amp;IF(COUNTIF($A$8:$A$67,($A74+3))&gt;1," +"&amp;(COUNTIF($A$8:$A$67,($A74+3))-1),""),IF(COUNTIFS(Einstellungen!$A$23:$A$34,"&lt;="&amp;($A74+3),Einstellungen!$B$23:$B$34,"&gt;="&amp;($A74+3))&gt;0,"Ferien",IF(COUNTIFS(Einstellungen!$A$38:$A$43,"&lt;="&amp;($A74+3),Einstellungen!$B$38:$B$43,"&gt;="&amp;($A74+3))&gt;0,"Sperre",IF(COUNTIF(Einstellungen!$A$47:$A$50,($A74+3))&gt;0,"Nachschr.","")))))</f>
        <v/>
      </c>
      <c r="G74" s="44">
        <f>IF($A74="","",IF(COUNTIF($A$8:$A$67,($A74+4))&gt;0,IF(INDEX($C$8:$C$67,MATCH(($A74+4),$A$8:$A$67,0))="","?",INDEX($C$8:$C$67,MATCH(($A74+4),$A$8:$A$67,0)))&amp;IF(COUNTIF($A$8:$A$67,($A74+4))&gt;1," +"&amp;(COUNTIF($A$8:$A$67,($A74+4))-1),""),IF(COUNTIFS(Einstellungen!$A$23:$A$34,"&lt;="&amp;($A74+4),Einstellungen!$B$23:$B$34,"&gt;="&amp;($A74+4))&gt;0,"Ferien",IF(COUNTIFS(Einstellungen!$A$38:$A$43,"&lt;="&amp;($A74+4),Einstellungen!$B$38:$B$43,"&gt;="&amp;($A74+4))&gt;0,"Sperre",IF(COUNTIF(Einstellungen!$A$47:$A$50,($A74+4))&gt;0,"Nachschr.","")))))</f>
        <v/>
      </c>
      <c r="H74" s="44">
        <f>IF($A74="","",IF(COUNTIF($A$8:$A$67,($A74+5))&gt;0,IF(INDEX($C$8:$C$67,MATCH(($A74+5),$A$8:$A$67,0))="","?",INDEX($C$8:$C$67,MATCH(($A74+5),$A$8:$A$67,0)))&amp;IF(COUNTIF($A$8:$A$67,($A74+5))&gt;1," +"&amp;(COUNTIF($A$8:$A$67,($A74+5))-1),""),IF(COUNTIFS(Einstellungen!$A$23:$A$34,"&lt;="&amp;($A74+5),Einstellungen!$B$23:$B$34,"&gt;="&amp;($A74+5))&gt;0,"Ferien",IF(COUNTIFS(Einstellungen!$A$38:$A$43,"&lt;="&amp;($A74+5),Einstellungen!$B$38:$B$43,"&gt;="&amp;($A74+5))&gt;0,"Sperre",IF(COUNTIF(Einstellungen!$A$47:$A$50,($A74+5))&gt;0,"Nachschr.","")))))</f>
        <v/>
      </c>
      <c r="I74" s="32">
        <f>IF(A74="","",COUNTIFS($I$8:$I$67,A74,$D$8:$D$67,"Klassenarbeit"))</f>
        <v/>
      </c>
      <c r="J74" s="32">
        <f>IF(A74="","",IF(A74&lt;=Einstellungen!$C$6,1,2))</f>
        <v/>
      </c>
    </row>
    <row r="75">
      <c r="A75" s="40">
        <f>IF(A74="","",IF(A74+7&gt;Einstellungen!$C$7,"",A74+7))</f>
        <v/>
      </c>
      <c r="B75" s="32">
        <f>IF(A75="","",WEEKNUM(A75,21))</f>
        <v/>
      </c>
      <c r="C75" s="44">
        <f>IF($A75="","",IF(COUNTIF($A$8:$A$67,($A75+0))&gt;0,IF(INDEX($C$8:$C$67,MATCH(($A75+0),$A$8:$A$67,0))="","?",INDEX($C$8:$C$67,MATCH(($A75+0),$A$8:$A$67,0)))&amp;IF(COUNTIF($A$8:$A$67,($A75+0))&gt;1," +"&amp;(COUNTIF($A$8:$A$67,($A75+0))-1),""),IF(COUNTIFS(Einstellungen!$A$23:$A$34,"&lt;="&amp;($A75+0),Einstellungen!$B$23:$B$34,"&gt;="&amp;($A75+0))&gt;0,"Ferien",IF(COUNTIFS(Einstellungen!$A$38:$A$43,"&lt;="&amp;($A75+0),Einstellungen!$B$38:$B$43,"&gt;="&amp;($A75+0))&gt;0,"Sperre",IF(COUNTIF(Einstellungen!$A$47:$A$50,($A75+0))&gt;0,"Nachschr.","")))))</f>
        <v/>
      </c>
      <c r="D75" s="44">
        <f>IF($A75="","",IF(COUNTIF($A$8:$A$67,($A75+1))&gt;0,IF(INDEX($C$8:$C$67,MATCH(($A75+1),$A$8:$A$67,0))="","?",INDEX($C$8:$C$67,MATCH(($A75+1),$A$8:$A$67,0)))&amp;IF(COUNTIF($A$8:$A$67,($A75+1))&gt;1," +"&amp;(COUNTIF($A$8:$A$67,($A75+1))-1),""),IF(COUNTIFS(Einstellungen!$A$23:$A$34,"&lt;="&amp;($A75+1),Einstellungen!$B$23:$B$34,"&gt;="&amp;($A75+1))&gt;0,"Ferien",IF(COUNTIFS(Einstellungen!$A$38:$A$43,"&lt;="&amp;($A75+1),Einstellungen!$B$38:$B$43,"&gt;="&amp;($A75+1))&gt;0,"Sperre",IF(COUNTIF(Einstellungen!$A$47:$A$50,($A75+1))&gt;0,"Nachschr.","")))))</f>
        <v/>
      </c>
      <c r="E75" s="44">
        <f>IF($A75="","",IF(COUNTIF($A$8:$A$67,($A75+2))&gt;0,IF(INDEX($C$8:$C$67,MATCH(($A75+2),$A$8:$A$67,0))="","?",INDEX($C$8:$C$67,MATCH(($A75+2),$A$8:$A$67,0)))&amp;IF(COUNTIF($A$8:$A$67,($A75+2))&gt;1," +"&amp;(COUNTIF($A$8:$A$67,($A75+2))-1),""),IF(COUNTIFS(Einstellungen!$A$23:$A$34,"&lt;="&amp;($A75+2),Einstellungen!$B$23:$B$34,"&gt;="&amp;($A75+2))&gt;0,"Ferien",IF(COUNTIFS(Einstellungen!$A$38:$A$43,"&lt;="&amp;($A75+2),Einstellungen!$B$38:$B$43,"&gt;="&amp;($A75+2))&gt;0,"Sperre",IF(COUNTIF(Einstellungen!$A$47:$A$50,($A75+2))&gt;0,"Nachschr.","")))))</f>
        <v/>
      </c>
      <c r="F75" s="44">
        <f>IF($A75="","",IF(COUNTIF($A$8:$A$67,($A75+3))&gt;0,IF(INDEX($C$8:$C$67,MATCH(($A75+3),$A$8:$A$67,0))="","?",INDEX($C$8:$C$67,MATCH(($A75+3),$A$8:$A$67,0)))&amp;IF(COUNTIF($A$8:$A$67,($A75+3))&gt;1," +"&amp;(COUNTIF($A$8:$A$67,($A75+3))-1),""),IF(COUNTIFS(Einstellungen!$A$23:$A$34,"&lt;="&amp;($A75+3),Einstellungen!$B$23:$B$34,"&gt;="&amp;($A75+3))&gt;0,"Ferien",IF(COUNTIFS(Einstellungen!$A$38:$A$43,"&lt;="&amp;($A75+3),Einstellungen!$B$38:$B$43,"&gt;="&amp;($A75+3))&gt;0,"Sperre",IF(COUNTIF(Einstellungen!$A$47:$A$50,($A75+3))&gt;0,"Nachschr.","")))))</f>
        <v/>
      </c>
      <c r="G75" s="44">
        <f>IF($A75="","",IF(COUNTIF($A$8:$A$67,($A75+4))&gt;0,IF(INDEX($C$8:$C$67,MATCH(($A75+4),$A$8:$A$67,0))="","?",INDEX($C$8:$C$67,MATCH(($A75+4),$A$8:$A$67,0)))&amp;IF(COUNTIF($A$8:$A$67,($A75+4))&gt;1," +"&amp;(COUNTIF($A$8:$A$67,($A75+4))-1),""),IF(COUNTIFS(Einstellungen!$A$23:$A$34,"&lt;="&amp;($A75+4),Einstellungen!$B$23:$B$34,"&gt;="&amp;($A75+4))&gt;0,"Ferien",IF(COUNTIFS(Einstellungen!$A$38:$A$43,"&lt;="&amp;($A75+4),Einstellungen!$B$38:$B$43,"&gt;="&amp;($A75+4))&gt;0,"Sperre",IF(COUNTIF(Einstellungen!$A$47:$A$50,($A75+4))&gt;0,"Nachschr.","")))))</f>
        <v/>
      </c>
      <c r="H75" s="44">
        <f>IF($A75="","",IF(COUNTIF($A$8:$A$67,($A75+5))&gt;0,IF(INDEX($C$8:$C$67,MATCH(($A75+5),$A$8:$A$67,0))="","?",INDEX($C$8:$C$67,MATCH(($A75+5),$A$8:$A$67,0)))&amp;IF(COUNTIF($A$8:$A$67,($A75+5))&gt;1," +"&amp;(COUNTIF($A$8:$A$67,($A75+5))-1),""),IF(COUNTIFS(Einstellungen!$A$23:$A$34,"&lt;="&amp;($A75+5),Einstellungen!$B$23:$B$34,"&gt;="&amp;($A75+5))&gt;0,"Ferien",IF(COUNTIFS(Einstellungen!$A$38:$A$43,"&lt;="&amp;($A75+5),Einstellungen!$B$38:$B$43,"&gt;="&amp;($A75+5))&gt;0,"Sperre",IF(COUNTIF(Einstellungen!$A$47:$A$50,($A75+5))&gt;0,"Nachschr.","")))))</f>
        <v/>
      </c>
      <c r="I75" s="32">
        <f>IF(A75="","",COUNTIFS($I$8:$I$67,A75,$D$8:$D$67,"Klassenarbeit"))</f>
        <v/>
      </c>
      <c r="J75" s="32">
        <f>IF(A75="","",IF(A75&lt;=Einstellungen!$C$6,1,2))</f>
        <v/>
      </c>
    </row>
    <row r="76">
      <c r="A76" s="40">
        <f>IF(A75="","",IF(A75+7&gt;Einstellungen!$C$7,"",A75+7))</f>
        <v/>
      </c>
      <c r="B76" s="32">
        <f>IF(A76="","",WEEKNUM(A76,21))</f>
        <v/>
      </c>
      <c r="C76" s="44">
        <f>IF($A76="","",IF(COUNTIF($A$8:$A$67,($A76+0))&gt;0,IF(INDEX($C$8:$C$67,MATCH(($A76+0),$A$8:$A$67,0))="","?",INDEX($C$8:$C$67,MATCH(($A76+0),$A$8:$A$67,0)))&amp;IF(COUNTIF($A$8:$A$67,($A76+0))&gt;1," +"&amp;(COUNTIF($A$8:$A$67,($A76+0))-1),""),IF(COUNTIFS(Einstellungen!$A$23:$A$34,"&lt;="&amp;($A76+0),Einstellungen!$B$23:$B$34,"&gt;="&amp;($A76+0))&gt;0,"Ferien",IF(COUNTIFS(Einstellungen!$A$38:$A$43,"&lt;="&amp;($A76+0),Einstellungen!$B$38:$B$43,"&gt;="&amp;($A76+0))&gt;0,"Sperre",IF(COUNTIF(Einstellungen!$A$47:$A$50,($A76+0))&gt;0,"Nachschr.","")))))</f>
        <v/>
      </c>
      <c r="D76" s="44">
        <f>IF($A76="","",IF(COUNTIF($A$8:$A$67,($A76+1))&gt;0,IF(INDEX($C$8:$C$67,MATCH(($A76+1),$A$8:$A$67,0))="","?",INDEX($C$8:$C$67,MATCH(($A76+1),$A$8:$A$67,0)))&amp;IF(COUNTIF($A$8:$A$67,($A76+1))&gt;1," +"&amp;(COUNTIF($A$8:$A$67,($A76+1))-1),""),IF(COUNTIFS(Einstellungen!$A$23:$A$34,"&lt;="&amp;($A76+1),Einstellungen!$B$23:$B$34,"&gt;="&amp;($A76+1))&gt;0,"Ferien",IF(COUNTIFS(Einstellungen!$A$38:$A$43,"&lt;="&amp;($A76+1),Einstellungen!$B$38:$B$43,"&gt;="&amp;($A76+1))&gt;0,"Sperre",IF(COUNTIF(Einstellungen!$A$47:$A$50,($A76+1))&gt;0,"Nachschr.","")))))</f>
        <v/>
      </c>
      <c r="E76" s="44">
        <f>IF($A76="","",IF(COUNTIF($A$8:$A$67,($A76+2))&gt;0,IF(INDEX($C$8:$C$67,MATCH(($A76+2),$A$8:$A$67,0))="","?",INDEX($C$8:$C$67,MATCH(($A76+2),$A$8:$A$67,0)))&amp;IF(COUNTIF($A$8:$A$67,($A76+2))&gt;1," +"&amp;(COUNTIF($A$8:$A$67,($A76+2))-1),""),IF(COUNTIFS(Einstellungen!$A$23:$A$34,"&lt;="&amp;($A76+2),Einstellungen!$B$23:$B$34,"&gt;="&amp;($A76+2))&gt;0,"Ferien",IF(COUNTIFS(Einstellungen!$A$38:$A$43,"&lt;="&amp;($A76+2),Einstellungen!$B$38:$B$43,"&gt;="&amp;($A76+2))&gt;0,"Sperre",IF(COUNTIF(Einstellungen!$A$47:$A$50,($A76+2))&gt;0,"Nachschr.","")))))</f>
        <v/>
      </c>
      <c r="F76" s="44">
        <f>IF($A76="","",IF(COUNTIF($A$8:$A$67,($A76+3))&gt;0,IF(INDEX($C$8:$C$67,MATCH(($A76+3),$A$8:$A$67,0))="","?",INDEX($C$8:$C$67,MATCH(($A76+3),$A$8:$A$67,0)))&amp;IF(COUNTIF($A$8:$A$67,($A76+3))&gt;1," +"&amp;(COUNTIF($A$8:$A$67,($A76+3))-1),""),IF(COUNTIFS(Einstellungen!$A$23:$A$34,"&lt;="&amp;($A76+3),Einstellungen!$B$23:$B$34,"&gt;="&amp;($A76+3))&gt;0,"Ferien",IF(COUNTIFS(Einstellungen!$A$38:$A$43,"&lt;="&amp;($A76+3),Einstellungen!$B$38:$B$43,"&gt;="&amp;($A76+3))&gt;0,"Sperre",IF(COUNTIF(Einstellungen!$A$47:$A$50,($A76+3))&gt;0,"Nachschr.","")))))</f>
        <v/>
      </c>
      <c r="G76" s="44">
        <f>IF($A76="","",IF(COUNTIF($A$8:$A$67,($A76+4))&gt;0,IF(INDEX($C$8:$C$67,MATCH(($A76+4),$A$8:$A$67,0))="","?",INDEX($C$8:$C$67,MATCH(($A76+4),$A$8:$A$67,0)))&amp;IF(COUNTIF($A$8:$A$67,($A76+4))&gt;1," +"&amp;(COUNTIF($A$8:$A$67,($A76+4))-1),""),IF(COUNTIFS(Einstellungen!$A$23:$A$34,"&lt;="&amp;($A76+4),Einstellungen!$B$23:$B$34,"&gt;="&amp;($A76+4))&gt;0,"Ferien",IF(COUNTIFS(Einstellungen!$A$38:$A$43,"&lt;="&amp;($A76+4),Einstellungen!$B$38:$B$43,"&gt;="&amp;($A76+4))&gt;0,"Sperre",IF(COUNTIF(Einstellungen!$A$47:$A$50,($A76+4))&gt;0,"Nachschr.","")))))</f>
        <v/>
      </c>
      <c r="H76" s="44">
        <f>IF($A76="","",IF(COUNTIF($A$8:$A$67,($A76+5))&gt;0,IF(INDEX($C$8:$C$67,MATCH(($A76+5),$A$8:$A$67,0))="","?",INDEX($C$8:$C$67,MATCH(($A76+5),$A$8:$A$67,0)))&amp;IF(COUNTIF($A$8:$A$67,($A76+5))&gt;1," +"&amp;(COUNTIF($A$8:$A$67,($A76+5))-1),""),IF(COUNTIFS(Einstellungen!$A$23:$A$34,"&lt;="&amp;($A76+5),Einstellungen!$B$23:$B$34,"&gt;="&amp;($A76+5))&gt;0,"Ferien",IF(COUNTIFS(Einstellungen!$A$38:$A$43,"&lt;="&amp;($A76+5),Einstellungen!$B$38:$B$43,"&gt;="&amp;($A76+5))&gt;0,"Sperre",IF(COUNTIF(Einstellungen!$A$47:$A$50,($A76+5))&gt;0,"Nachschr.","")))))</f>
        <v/>
      </c>
      <c r="I76" s="32">
        <f>IF(A76="","",COUNTIFS($I$8:$I$67,A76,$D$8:$D$67,"Klassenarbeit"))</f>
        <v/>
      </c>
      <c r="J76" s="32">
        <f>IF(A76="","",IF(A76&lt;=Einstellungen!$C$6,1,2))</f>
        <v/>
      </c>
    </row>
    <row r="77">
      <c r="A77" s="40">
        <f>IF(A76="","",IF(A76+7&gt;Einstellungen!$C$7,"",A76+7))</f>
        <v/>
      </c>
      <c r="B77" s="32">
        <f>IF(A77="","",WEEKNUM(A77,21))</f>
        <v/>
      </c>
      <c r="C77" s="44">
        <f>IF($A77="","",IF(COUNTIF($A$8:$A$67,($A77+0))&gt;0,IF(INDEX($C$8:$C$67,MATCH(($A77+0),$A$8:$A$67,0))="","?",INDEX($C$8:$C$67,MATCH(($A77+0),$A$8:$A$67,0)))&amp;IF(COUNTIF($A$8:$A$67,($A77+0))&gt;1," +"&amp;(COUNTIF($A$8:$A$67,($A77+0))-1),""),IF(COUNTIFS(Einstellungen!$A$23:$A$34,"&lt;="&amp;($A77+0),Einstellungen!$B$23:$B$34,"&gt;="&amp;($A77+0))&gt;0,"Ferien",IF(COUNTIFS(Einstellungen!$A$38:$A$43,"&lt;="&amp;($A77+0),Einstellungen!$B$38:$B$43,"&gt;="&amp;($A77+0))&gt;0,"Sperre",IF(COUNTIF(Einstellungen!$A$47:$A$50,($A77+0))&gt;0,"Nachschr.","")))))</f>
        <v/>
      </c>
      <c r="D77" s="44">
        <f>IF($A77="","",IF(COUNTIF($A$8:$A$67,($A77+1))&gt;0,IF(INDEX($C$8:$C$67,MATCH(($A77+1),$A$8:$A$67,0))="","?",INDEX($C$8:$C$67,MATCH(($A77+1),$A$8:$A$67,0)))&amp;IF(COUNTIF($A$8:$A$67,($A77+1))&gt;1," +"&amp;(COUNTIF($A$8:$A$67,($A77+1))-1),""),IF(COUNTIFS(Einstellungen!$A$23:$A$34,"&lt;="&amp;($A77+1),Einstellungen!$B$23:$B$34,"&gt;="&amp;($A77+1))&gt;0,"Ferien",IF(COUNTIFS(Einstellungen!$A$38:$A$43,"&lt;="&amp;($A77+1),Einstellungen!$B$38:$B$43,"&gt;="&amp;($A77+1))&gt;0,"Sperre",IF(COUNTIF(Einstellungen!$A$47:$A$50,($A77+1))&gt;0,"Nachschr.","")))))</f>
        <v/>
      </c>
      <c r="E77" s="44">
        <f>IF($A77="","",IF(COUNTIF($A$8:$A$67,($A77+2))&gt;0,IF(INDEX($C$8:$C$67,MATCH(($A77+2),$A$8:$A$67,0))="","?",INDEX($C$8:$C$67,MATCH(($A77+2),$A$8:$A$67,0)))&amp;IF(COUNTIF($A$8:$A$67,($A77+2))&gt;1," +"&amp;(COUNTIF($A$8:$A$67,($A77+2))-1),""),IF(COUNTIFS(Einstellungen!$A$23:$A$34,"&lt;="&amp;($A77+2),Einstellungen!$B$23:$B$34,"&gt;="&amp;($A77+2))&gt;0,"Ferien",IF(COUNTIFS(Einstellungen!$A$38:$A$43,"&lt;="&amp;($A77+2),Einstellungen!$B$38:$B$43,"&gt;="&amp;($A77+2))&gt;0,"Sperre",IF(COUNTIF(Einstellungen!$A$47:$A$50,($A77+2))&gt;0,"Nachschr.","")))))</f>
        <v/>
      </c>
      <c r="F77" s="44">
        <f>IF($A77="","",IF(COUNTIF($A$8:$A$67,($A77+3))&gt;0,IF(INDEX($C$8:$C$67,MATCH(($A77+3),$A$8:$A$67,0))="","?",INDEX($C$8:$C$67,MATCH(($A77+3),$A$8:$A$67,0)))&amp;IF(COUNTIF($A$8:$A$67,($A77+3))&gt;1," +"&amp;(COUNTIF($A$8:$A$67,($A77+3))-1),""),IF(COUNTIFS(Einstellungen!$A$23:$A$34,"&lt;="&amp;($A77+3),Einstellungen!$B$23:$B$34,"&gt;="&amp;($A77+3))&gt;0,"Ferien",IF(COUNTIFS(Einstellungen!$A$38:$A$43,"&lt;="&amp;($A77+3),Einstellungen!$B$38:$B$43,"&gt;="&amp;($A77+3))&gt;0,"Sperre",IF(COUNTIF(Einstellungen!$A$47:$A$50,($A77+3))&gt;0,"Nachschr.","")))))</f>
        <v/>
      </c>
      <c r="G77" s="44">
        <f>IF($A77="","",IF(COUNTIF($A$8:$A$67,($A77+4))&gt;0,IF(INDEX($C$8:$C$67,MATCH(($A77+4),$A$8:$A$67,0))="","?",INDEX($C$8:$C$67,MATCH(($A77+4),$A$8:$A$67,0)))&amp;IF(COUNTIF($A$8:$A$67,($A77+4))&gt;1," +"&amp;(COUNTIF($A$8:$A$67,($A77+4))-1),""),IF(COUNTIFS(Einstellungen!$A$23:$A$34,"&lt;="&amp;($A77+4),Einstellungen!$B$23:$B$34,"&gt;="&amp;($A77+4))&gt;0,"Ferien",IF(COUNTIFS(Einstellungen!$A$38:$A$43,"&lt;="&amp;($A77+4),Einstellungen!$B$38:$B$43,"&gt;="&amp;($A77+4))&gt;0,"Sperre",IF(COUNTIF(Einstellungen!$A$47:$A$50,($A77+4))&gt;0,"Nachschr.","")))))</f>
        <v/>
      </c>
      <c r="H77" s="44">
        <f>IF($A77="","",IF(COUNTIF($A$8:$A$67,($A77+5))&gt;0,IF(INDEX($C$8:$C$67,MATCH(($A77+5),$A$8:$A$67,0))="","?",INDEX($C$8:$C$67,MATCH(($A77+5),$A$8:$A$67,0)))&amp;IF(COUNTIF($A$8:$A$67,($A77+5))&gt;1," +"&amp;(COUNTIF($A$8:$A$67,($A77+5))-1),""),IF(COUNTIFS(Einstellungen!$A$23:$A$34,"&lt;="&amp;($A77+5),Einstellungen!$B$23:$B$34,"&gt;="&amp;($A77+5))&gt;0,"Ferien",IF(COUNTIFS(Einstellungen!$A$38:$A$43,"&lt;="&amp;($A77+5),Einstellungen!$B$38:$B$43,"&gt;="&amp;($A77+5))&gt;0,"Sperre",IF(COUNTIF(Einstellungen!$A$47:$A$50,($A77+5))&gt;0,"Nachschr.","")))))</f>
        <v/>
      </c>
      <c r="I77" s="32">
        <f>IF(A77="","",COUNTIFS($I$8:$I$67,A77,$D$8:$D$67,"Klassenarbeit"))</f>
        <v/>
      </c>
      <c r="J77" s="32">
        <f>IF(A77="","",IF(A77&lt;=Einstellungen!$C$6,1,2))</f>
        <v/>
      </c>
    </row>
    <row r="78">
      <c r="A78" s="40">
        <f>IF(A77="","",IF(A77+7&gt;Einstellungen!$C$7,"",A77+7))</f>
        <v/>
      </c>
      <c r="B78" s="32">
        <f>IF(A78="","",WEEKNUM(A78,21))</f>
        <v/>
      </c>
      <c r="C78" s="44">
        <f>IF($A78="","",IF(COUNTIF($A$8:$A$67,($A78+0))&gt;0,IF(INDEX($C$8:$C$67,MATCH(($A78+0),$A$8:$A$67,0))="","?",INDEX($C$8:$C$67,MATCH(($A78+0),$A$8:$A$67,0)))&amp;IF(COUNTIF($A$8:$A$67,($A78+0))&gt;1," +"&amp;(COUNTIF($A$8:$A$67,($A78+0))-1),""),IF(COUNTIFS(Einstellungen!$A$23:$A$34,"&lt;="&amp;($A78+0),Einstellungen!$B$23:$B$34,"&gt;="&amp;($A78+0))&gt;0,"Ferien",IF(COUNTIFS(Einstellungen!$A$38:$A$43,"&lt;="&amp;($A78+0),Einstellungen!$B$38:$B$43,"&gt;="&amp;($A78+0))&gt;0,"Sperre",IF(COUNTIF(Einstellungen!$A$47:$A$50,($A78+0))&gt;0,"Nachschr.","")))))</f>
        <v/>
      </c>
      <c r="D78" s="44">
        <f>IF($A78="","",IF(COUNTIF($A$8:$A$67,($A78+1))&gt;0,IF(INDEX($C$8:$C$67,MATCH(($A78+1),$A$8:$A$67,0))="","?",INDEX($C$8:$C$67,MATCH(($A78+1),$A$8:$A$67,0)))&amp;IF(COUNTIF($A$8:$A$67,($A78+1))&gt;1," +"&amp;(COUNTIF($A$8:$A$67,($A78+1))-1),""),IF(COUNTIFS(Einstellungen!$A$23:$A$34,"&lt;="&amp;($A78+1),Einstellungen!$B$23:$B$34,"&gt;="&amp;($A78+1))&gt;0,"Ferien",IF(COUNTIFS(Einstellungen!$A$38:$A$43,"&lt;="&amp;($A78+1),Einstellungen!$B$38:$B$43,"&gt;="&amp;($A78+1))&gt;0,"Sperre",IF(COUNTIF(Einstellungen!$A$47:$A$50,($A78+1))&gt;0,"Nachschr.","")))))</f>
        <v/>
      </c>
      <c r="E78" s="44">
        <f>IF($A78="","",IF(COUNTIF($A$8:$A$67,($A78+2))&gt;0,IF(INDEX($C$8:$C$67,MATCH(($A78+2),$A$8:$A$67,0))="","?",INDEX($C$8:$C$67,MATCH(($A78+2),$A$8:$A$67,0)))&amp;IF(COUNTIF($A$8:$A$67,($A78+2))&gt;1," +"&amp;(COUNTIF($A$8:$A$67,($A78+2))-1),""),IF(COUNTIFS(Einstellungen!$A$23:$A$34,"&lt;="&amp;($A78+2),Einstellungen!$B$23:$B$34,"&gt;="&amp;($A78+2))&gt;0,"Ferien",IF(COUNTIFS(Einstellungen!$A$38:$A$43,"&lt;="&amp;($A78+2),Einstellungen!$B$38:$B$43,"&gt;="&amp;($A78+2))&gt;0,"Sperre",IF(COUNTIF(Einstellungen!$A$47:$A$50,($A78+2))&gt;0,"Nachschr.","")))))</f>
        <v/>
      </c>
      <c r="F78" s="44">
        <f>IF($A78="","",IF(COUNTIF($A$8:$A$67,($A78+3))&gt;0,IF(INDEX($C$8:$C$67,MATCH(($A78+3),$A$8:$A$67,0))="","?",INDEX($C$8:$C$67,MATCH(($A78+3),$A$8:$A$67,0)))&amp;IF(COUNTIF($A$8:$A$67,($A78+3))&gt;1," +"&amp;(COUNTIF($A$8:$A$67,($A78+3))-1),""),IF(COUNTIFS(Einstellungen!$A$23:$A$34,"&lt;="&amp;($A78+3),Einstellungen!$B$23:$B$34,"&gt;="&amp;($A78+3))&gt;0,"Ferien",IF(COUNTIFS(Einstellungen!$A$38:$A$43,"&lt;="&amp;($A78+3),Einstellungen!$B$38:$B$43,"&gt;="&amp;($A78+3))&gt;0,"Sperre",IF(COUNTIF(Einstellungen!$A$47:$A$50,($A78+3))&gt;0,"Nachschr.","")))))</f>
        <v/>
      </c>
      <c r="G78" s="44">
        <f>IF($A78="","",IF(COUNTIF($A$8:$A$67,($A78+4))&gt;0,IF(INDEX($C$8:$C$67,MATCH(($A78+4),$A$8:$A$67,0))="","?",INDEX($C$8:$C$67,MATCH(($A78+4),$A$8:$A$67,0)))&amp;IF(COUNTIF($A$8:$A$67,($A78+4))&gt;1," +"&amp;(COUNTIF($A$8:$A$67,($A78+4))-1),""),IF(COUNTIFS(Einstellungen!$A$23:$A$34,"&lt;="&amp;($A78+4),Einstellungen!$B$23:$B$34,"&gt;="&amp;($A78+4))&gt;0,"Ferien",IF(COUNTIFS(Einstellungen!$A$38:$A$43,"&lt;="&amp;($A78+4),Einstellungen!$B$38:$B$43,"&gt;="&amp;($A78+4))&gt;0,"Sperre",IF(COUNTIF(Einstellungen!$A$47:$A$50,($A78+4))&gt;0,"Nachschr.","")))))</f>
        <v/>
      </c>
      <c r="H78" s="44">
        <f>IF($A78="","",IF(COUNTIF($A$8:$A$67,($A78+5))&gt;0,IF(INDEX($C$8:$C$67,MATCH(($A78+5),$A$8:$A$67,0))="","?",INDEX($C$8:$C$67,MATCH(($A78+5),$A$8:$A$67,0)))&amp;IF(COUNTIF($A$8:$A$67,($A78+5))&gt;1," +"&amp;(COUNTIF($A$8:$A$67,($A78+5))-1),""),IF(COUNTIFS(Einstellungen!$A$23:$A$34,"&lt;="&amp;($A78+5),Einstellungen!$B$23:$B$34,"&gt;="&amp;($A78+5))&gt;0,"Ferien",IF(COUNTIFS(Einstellungen!$A$38:$A$43,"&lt;="&amp;($A78+5),Einstellungen!$B$38:$B$43,"&gt;="&amp;($A78+5))&gt;0,"Sperre",IF(COUNTIF(Einstellungen!$A$47:$A$50,($A78+5))&gt;0,"Nachschr.","")))))</f>
        <v/>
      </c>
      <c r="I78" s="32">
        <f>IF(A78="","",COUNTIFS($I$8:$I$67,A78,$D$8:$D$67,"Klassenarbeit"))</f>
        <v/>
      </c>
      <c r="J78" s="32">
        <f>IF(A78="","",IF(A78&lt;=Einstellungen!$C$6,1,2))</f>
        <v/>
      </c>
    </row>
    <row r="79">
      <c r="A79" s="40">
        <f>IF(A78="","",IF(A78+7&gt;Einstellungen!$C$7,"",A78+7))</f>
        <v/>
      </c>
      <c r="B79" s="32">
        <f>IF(A79="","",WEEKNUM(A79,21))</f>
        <v/>
      </c>
      <c r="C79" s="44">
        <f>IF($A79="","",IF(COUNTIF($A$8:$A$67,($A79+0))&gt;0,IF(INDEX($C$8:$C$67,MATCH(($A79+0),$A$8:$A$67,0))="","?",INDEX($C$8:$C$67,MATCH(($A79+0),$A$8:$A$67,0)))&amp;IF(COUNTIF($A$8:$A$67,($A79+0))&gt;1," +"&amp;(COUNTIF($A$8:$A$67,($A79+0))-1),""),IF(COUNTIFS(Einstellungen!$A$23:$A$34,"&lt;="&amp;($A79+0),Einstellungen!$B$23:$B$34,"&gt;="&amp;($A79+0))&gt;0,"Ferien",IF(COUNTIFS(Einstellungen!$A$38:$A$43,"&lt;="&amp;($A79+0),Einstellungen!$B$38:$B$43,"&gt;="&amp;($A79+0))&gt;0,"Sperre",IF(COUNTIF(Einstellungen!$A$47:$A$50,($A79+0))&gt;0,"Nachschr.","")))))</f>
        <v/>
      </c>
      <c r="D79" s="44">
        <f>IF($A79="","",IF(COUNTIF($A$8:$A$67,($A79+1))&gt;0,IF(INDEX($C$8:$C$67,MATCH(($A79+1),$A$8:$A$67,0))="","?",INDEX($C$8:$C$67,MATCH(($A79+1),$A$8:$A$67,0)))&amp;IF(COUNTIF($A$8:$A$67,($A79+1))&gt;1," +"&amp;(COUNTIF($A$8:$A$67,($A79+1))-1),""),IF(COUNTIFS(Einstellungen!$A$23:$A$34,"&lt;="&amp;($A79+1),Einstellungen!$B$23:$B$34,"&gt;="&amp;($A79+1))&gt;0,"Ferien",IF(COUNTIFS(Einstellungen!$A$38:$A$43,"&lt;="&amp;($A79+1),Einstellungen!$B$38:$B$43,"&gt;="&amp;($A79+1))&gt;0,"Sperre",IF(COUNTIF(Einstellungen!$A$47:$A$50,($A79+1))&gt;0,"Nachschr.","")))))</f>
        <v/>
      </c>
      <c r="E79" s="44">
        <f>IF($A79="","",IF(COUNTIF($A$8:$A$67,($A79+2))&gt;0,IF(INDEX($C$8:$C$67,MATCH(($A79+2),$A$8:$A$67,0))="","?",INDEX($C$8:$C$67,MATCH(($A79+2),$A$8:$A$67,0)))&amp;IF(COUNTIF($A$8:$A$67,($A79+2))&gt;1," +"&amp;(COUNTIF($A$8:$A$67,($A79+2))-1),""),IF(COUNTIFS(Einstellungen!$A$23:$A$34,"&lt;="&amp;($A79+2),Einstellungen!$B$23:$B$34,"&gt;="&amp;($A79+2))&gt;0,"Ferien",IF(COUNTIFS(Einstellungen!$A$38:$A$43,"&lt;="&amp;($A79+2),Einstellungen!$B$38:$B$43,"&gt;="&amp;($A79+2))&gt;0,"Sperre",IF(COUNTIF(Einstellungen!$A$47:$A$50,($A79+2))&gt;0,"Nachschr.","")))))</f>
        <v/>
      </c>
      <c r="F79" s="44">
        <f>IF($A79="","",IF(COUNTIF($A$8:$A$67,($A79+3))&gt;0,IF(INDEX($C$8:$C$67,MATCH(($A79+3),$A$8:$A$67,0))="","?",INDEX($C$8:$C$67,MATCH(($A79+3),$A$8:$A$67,0)))&amp;IF(COUNTIF($A$8:$A$67,($A79+3))&gt;1," +"&amp;(COUNTIF($A$8:$A$67,($A79+3))-1),""),IF(COUNTIFS(Einstellungen!$A$23:$A$34,"&lt;="&amp;($A79+3),Einstellungen!$B$23:$B$34,"&gt;="&amp;($A79+3))&gt;0,"Ferien",IF(COUNTIFS(Einstellungen!$A$38:$A$43,"&lt;="&amp;($A79+3),Einstellungen!$B$38:$B$43,"&gt;="&amp;($A79+3))&gt;0,"Sperre",IF(COUNTIF(Einstellungen!$A$47:$A$50,($A79+3))&gt;0,"Nachschr.","")))))</f>
        <v/>
      </c>
      <c r="G79" s="44">
        <f>IF($A79="","",IF(COUNTIF($A$8:$A$67,($A79+4))&gt;0,IF(INDEX($C$8:$C$67,MATCH(($A79+4),$A$8:$A$67,0))="","?",INDEX($C$8:$C$67,MATCH(($A79+4),$A$8:$A$67,0)))&amp;IF(COUNTIF($A$8:$A$67,($A79+4))&gt;1," +"&amp;(COUNTIF($A$8:$A$67,($A79+4))-1),""),IF(COUNTIFS(Einstellungen!$A$23:$A$34,"&lt;="&amp;($A79+4),Einstellungen!$B$23:$B$34,"&gt;="&amp;($A79+4))&gt;0,"Ferien",IF(COUNTIFS(Einstellungen!$A$38:$A$43,"&lt;="&amp;($A79+4),Einstellungen!$B$38:$B$43,"&gt;="&amp;($A79+4))&gt;0,"Sperre",IF(COUNTIF(Einstellungen!$A$47:$A$50,($A79+4))&gt;0,"Nachschr.","")))))</f>
        <v/>
      </c>
      <c r="H79" s="44">
        <f>IF($A79="","",IF(COUNTIF($A$8:$A$67,($A79+5))&gt;0,IF(INDEX($C$8:$C$67,MATCH(($A79+5),$A$8:$A$67,0))="","?",INDEX($C$8:$C$67,MATCH(($A79+5),$A$8:$A$67,0)))&amp;IF(COUNTIF($A$8:$A$67,($A79+5))&gt;1," +"&amp;(COUNTIF($A$8:$A$67,($A79+5))-1),""),IF(COUNTIFS(Einstellungen!$A$23:$A$34,"&lt;="&amp;($A79+5),Einstellungen!$B$23:$B$34,"&gt;="&amp;($A79+5))&gt;0,"Ferien",IF(COUNTIFS(Einstellungen!$A$38:$A$43,"&lt;="&amp;($A79+5),Einstellungen!$B$38:$B$43,"&gt;="&amp;($A79+5))&gt;0,"Sperre",IF(COUNTIF(Einstellungen!$A$47:$A$50,($A79+5))&gt;0,"Nachschr.","")))))</f>
        <v/>
      </c>
      <c r="I79" s="32">
        <f>IF(A79="","",COUNTIFS($I$8:$I$67,A79,$D$8:$D$67,"Klassenarbeit"))</f>
        <v/>
      </c>
      <c r="J79" s="32">
        <f>IF(A79="","",IF(A79&lt;=Einstellungen!$C$6,1,2))</f>
        <v/>
      </c>
    </row>
    <row r="80">
      <c r="A80" s="40">
        <f>IF(A79="","",IF(A79+7&gt;Einstellungen!$C$7,"",A79+7))</f>
        <v/>
      </c>
      <c r="B80" s="32">
        <f>IF(A80="","",WEEKNUM(A80,21))</f>
        <v/>
      </c>
      <c r="C80" s="44">
        <f>IF($A80="","",IF(COUNTIF($A$8:$A$67,($A80+0))&gt;0,IF(INDEX($C$8:$C$67,MATCH(($A80+0),$A$8:$A$67,0))="","?",INDEX($C$8:$C$67,MATCH(($A80+0),$A$8:$A$67,0)))&amp;IF(COUNTIF($A$8:$A$67,($A80+0))&gt;1," +"&amp;(COUNTIF($A$8:$A$67,($A80+0))-1),""),IF(COUNTIFS(Einstellungen!$A$23:$A$34,"&lt;="&amp;($A80+0),Einstellungen!$B$23:$B$34,"&gt;="&amp;($A80+0))&gt;0,"Ferien",IF(COUNTIFS(Einstellungen!$A$38:$A$43,"&lt;="&amp;($A80+0),Einstellungen!$B$38:$B$43,"&gt;="&amp;($A80+0))&gt;0,"Sperre",IF(COUNTIF(Einstellungen!$A$47:$A$50,($A80+0))&gt;0,"Nachschr.","")))))</f>
        <v/>
      </c>
      <c r="D80" s="44">
        <f>IF($A80="","",IF(COUNTIF($A$8:$A$67,($A80+1))&gt;0,IF(INDEX($C$8:$C$67,MATCH(($A80+1),$A$8:$A$67,0))="","?",INDEX($C$8:$C$67,MATCH(($A80+1),$A$8:$A$67,0)))&amp;IF(COUNTIF($A$8:$A$67,($A80+1))&gt;1," +"&amp;(COUNTIF($A$8:$A$67,($A80+1))-1),""),IF(COUNTIFS(Einstellungen!$A$23:$A$34,"&lt;="&amp;($A80+1),Einstellungen!$B$23:$B$34,"&gt;="&amp;($A80+1))&gt;0,"Ferien",IF(COUNTIFS(Einstellungen!$A$38:$A$43,"&lt;="&amp;($A80+1),Einstellungen!$B$38:$B$43,"&gt;="&amp;($A80+1))&gt;0,"Sperre",IF(COUNTIF(Einstellungen!$A$47:$A$50,($A80+1))&gt;0,"Nachschr.","")))))</f>
        <v/>
      </c>
      <c r="E80" s="44">
        <f>IF($A80="","",IF(COUNTIF($A$8:$A$67,($A80+2))&gt;0,IF(INDEX($C$8:$C$67,MATCH(($A80+2),$A$8:$A$67,0))="","?",INDEX($C$8:$C$67,MATCH(($A80+2),$A$8:$A$67,0)))&amp;IF(COUNTIF($A$8:$A$67,($A80+2))&gt;1," +"&amp;(COUNTIF($A$8:$A$67,($A80+2))-1),""),IF(COUNTIFS(Einstellungen!$A$23:$A$34,"&lt;="&amp;($A80+2),Einstellungen!$B$23:$B$34,"&gt;="&amp;($A80+2))&gt;0,"Ferien",IF(COUNTIFS(Einstellungen!$A$38:$A$43,"&lt;="&amp;($A80+2),Einstellungen!$B$38:$B$43,"&gt;="&amp;($A80+2))&gt;0,"Sperre",IF(COUNTIF(Einstellungen!$A$47:$A$50,($A80+2))&gt;0,"Nachschr.","")))))</f>
        <v/>
      </c>
      <c r="F80" s="44">
        <f>IF($A80="","",IF(COUNTIF($A$8:$A$67,($A80+3))&gt;0,IF(INDEX($C$8:$C$67,MATCH(($A80+3),$A$8:$A$67,0))="","?",INDEX($C$8:$C$67,MATCH(($A80+3),$A$8:$A$67,0)))&amp;IF(COUNTIF($A$8:$A$67,($A80+3))&gt;1," +"&amp;(COUNTIF($A$8:$A$67,($A80+3))-1),""),IF(COUNTIFS(Einstellungen!$A$23:$A$34,"&lt;="&amp;($A80+3),Einstellungen!$B$23:$B$34,"&gt;="&amp;($A80+3))&gt;0,"Ferien",IF(COUNTIFS(Einstellungen!$A$38:$A$43,"&lt;="&amp;($A80+3),Einstellungen!$B$38:$B$43,"&gt;="&amp;($A80+3))&gt;0,"Sperre",IF(COUNTIF(Einstellungen!$A$47:$A$50,($A80+3))&gt;0,"Nachschr.","")))))</f>
        <v/>
      </c>
      <c r="G80" s="44">
        <f>IF($A80="","",IF(COUNTIF($A$8:$A$67,($A80+4))&gt;0,IF(INDEX($C$8:$C$67,MATCH(($A80+4),$A$8:$A$67,0))="","?",INDEX($C$8:$C$67,MATCH(($A80+4),$A$8:$A$67,0)))&amp;IF(COUNTIF($A$8:$A$67,($A80+4))&gt;1," +"&amp;(COUNTIF($A$8:$A$67,($A80+4))-1),""),IF(COUNTIFS(Einstellungen!$A$23:$A$34,"&lt;="&amp;($A80+4),Einstellungen!$B$23:$B$34,"&gt;="&amp;($A80+4))&gt;0,"Ferien",IF(COUNTIFS(Einstellungen!$A$38:$A$43,"&lt;="&amp;($A80+4),Einstellungen!$B$38:$B$43,"&gt;="&amp;($A80+4))&gt;0,"Sperre",IF(COUNTIF(Einstellungen!$A$47:$A$50,($A80+4))&gt;0,"Nachschr.","")))))</f>
        <v/>
      </c>
      <c r="H80" s="44">
        <f>IF($A80="","",IF(COUNTIF($A$8:$A$67,($A80+5))&gt;0,IF(INDEX($C$8:$C$67,MATCH(($A80+5),$A$8:$A$67,0))="","?",INDEX($C$8:$C$67,MATCH(($A80+5),$A$8:$A$67,0)))&amp;IF(COUNTIF($A$8:$A$67,($A80+5))&gt;1," +"&amp;(COUNTIF($A$8:$A$67,($A80+5))-1),""),IF(COUNTIFS(Einstellungen!$A$23:$A$34,"&lt;="&amp;($A80+5),Einstellungen!$B$23:$B$34,"&gt;="&amp;($A80+5))&gt;0,"Ferien",IF(COUNTIFS(Einstellungen!$A$38:$A$43,"&lt;="&amp;($A80+5),Einstellungen!$B$38:$B$43,"&gt;="&amp;($A80+5))&gt;0,"Sperre",IF(COUNTIF(Einstellungen!$A$47:$A$50,($A80+5))&gt;0,"Nachschr.","")))))</f>
        <v/>
      </c>
      <c r="I80" s="32">
        <f>IF(A80="","",COUNTIFS($I$8:$I$67,A80,$D$8:$D$67,"Klassenarbeit"))</f>
        <v/>
      </c>
      <c r="J80" s="32">
        <f>IF(A80="","",IF(A80&lt;=Einstellungen!$C$6,1,2))</f>
        <v/>
      </c>
    </row>
    <row r="81">
      <c r="A81" s="40">
        <f>IF(A80="","",IF(A80+7&gt;Einstellungen!$C$7,"",A80+7))</f>
        <v/>
      </c>
      <c r="B81" s="32">
        <f>IF(A81="","",WEEKNUM(A81,21))</f>
        <v/>
      </c>
      <c r="C81" s="44">
        <f>IF($A81="","",IF(COUNTIF($A$8:$A$67,($A81+0))&gt;0,IF(INDEX($C$8:$C$67,MATCH(($A81+0),$A$8:$A$67,0))="","?",INDEX($C$8:$C$67,MATCH(($A81+0),$A$8:$A$67,0)))&amp;IF(COUNTIF($A$8:$A$67,($A81+0))&gt;1," +"&amp;(COUNTIF($A$8:$A$67,($A81+0))-1),""),IF(COUNTIFS(Einstellungen!$A$23:$A$34,"&lt;="&amp;($A81+0),Einstellungen!$B$23:$B$34,"&gt;="&amp;($A81+0))&gt;0,"Ferien",IF(COUNTIFS(Einstellungen!$A$38:$A$43,"&lt;="&amp;($A81+0),Einstellungen!$B$38:$B$43,"&gt;="&amp;($A81+0))&gt;0,"Sperre",IF(COUNTIF(Einstellungen!$A$47:$A$50,($A81+0))&gt;0,"Nachschr.","")))))</f>
        <v/>
      </c>
      <c r="D81" s="44">
        <f>IF($A81="","",IF(COUNTIF($A$8:$A$67,($A81+1))&gt;0,IF(INDEX($C$8:$C$67,MATCH(($A81+1),$A$8:$A$67,0))="","?",INDEX($C$8:$C$67,MATCH(($A81+1),$A$8:$A$67,0)))&amp;IF(COUNTIF($A$8:$A$67,($A81+1))&gt;1," +"&amp;(COUNTIF($A$8:$A$67,($A81+1))-1),""),IF(COUNTIFS(Einstellungen!$A$23:$A$34,"&lt;="&amp;($A81+1),Einstellungen!$B$23:$B$34,"&gt;="&amp;($A81+1))&gt;0,"Ferien",IF(COUNTIFS(Einstellungen!$A$38:$A$43,"&lt;="&amp;($A81+1),Einstellungen!$B$38:$B$43,"&gt;="&amp;($A81+1))&gt;0,"Sperre",IF(COUNTIF(Einstellungen!$A$47:$A$50,($A81+1))&gt;0,"Nachschr.","")))))</f>
        <v/>
      </c>
      <c r="E81" s="44">
        <f>IF($A81="","",IF(COUNTIF($A$8:$A$67,($A81+2))&gt;0,IF(INDEX($C$8:$C$67,MATCH(($A81+2),$A$8:$A$67,0))="","?",INDEX($C$8:$C$67,MATCH(($A81+2),$A$8:$A$67,0)))&amp;IF(COUNTIF($A$8:$A$67,($A81+2))&gt;1," +"&amp;(COUNTIF($A$8:$A$67,($A81+2))-1),""),IF(COUNTIFS(Einstellungen!$A$23:$A$34,"&lt;="&amp;($A81+2),Einstellungen!$B$23:$B$34,"&gt;="&amp;($A81+2))&gt;0,"Ferien",IF(COUNTIFS(Einstellungen!$A$38:$A$43,"&lt;="&amp;($A81+2),Einstellungen!$B$38:$B$43,"&gt;="&amp;($A81+2))&gt;0,"Sperre",IF(COUNTIF(Einstellungen!$A$47:$A$50,($A81+2))&gt;0,"Nachschr.","")))))</f>
        <v/>
      </c>
      <c r="F81" s="44">
        <f>IF($A81="","",IF(COUNTIF($A$8:$A$67,($A81+3))&gt;0,IF(INDEX($C$8:$C$67,MATCH(($A81+3),$A$8:$A$67,0))="","?",INDEX($C$8:$C$67,MATCH(($A81+3),$A$8:$A$67,0)))&amp;IF(COUNTIF($A$8:$A$67,($A81+3))&gt;1," +"&amp;(COUNTIF($A$8:$A$67,($A81+3))-1),""),IF(COUNTIFS(Einstellungen!$A$23:$A$34,"&lt;="&amp;($A81+3),Einstellungen!$B$23:$B$34,"&gt;="&amp;($A81+3))&gt;0,"Ferien",IF(COUNTIFS(Einstellungen!$A$38:$A$43,"&lt;="&amp;($A81+3),Einstellungen!$B$38:$B$43,"&gt;="&amp;($A81+3))&gt;0,"Sperre",IF(COUNTIF(Einstellungen!$A$47:$A$50,($A81+3))&gt;0,"Nachschr.","")))))</f>
        <v/>
      </c>
      <c r="G81" s="44">
        <f>IF($A81="","",IF(COUNTIF($A$8:$A$67,($A81+4))&gt;0,IF(INDEX($C$8:$C$67,MATCH(($A81+4),$A$8:$A$67,0))="","?",INDEX($C$8:$C$67,MATCH(($A81+4),$A$8:$A$67,0)))&amp;IF(COUNTIF($A$8:$A$67,($A81+4))&gt;1," +"&amp;(COUNTIF($A$8:$A$67,($A81+4))-1),""),IF(COUNTIFS(Einstellungen!$A$23:$A$34,"&lt;="&amp;($A81+4),Einstellungen!$B$23:$B$34,"&gt;="&amp;($A81+4))&gt;0,"Ferien",IF(COUNTIFS(Einstellungen!$A$38:$A$43,"&lt;="&amp;($A81+4),Einstellungen!$B$38:$B$43,"&gt;="&amp;($A81+4))&gt;0,"Sperre",IF(COUNTIF(Einstellungen!$A$47:$A$50,($A81+4))&gt;0,"Nachschr.","")))))</f>
        <v/>
      </c>
      <c r="H81" s="44">
        <f>IF($A81="","",IF(COUNTIF($A$8:$A$67,($A81+5))&gt;0,IF(INDEX($C$8:$C$67,MATCH(($A81+5),$A$8:$A$67,0))="","?",INDEX($C$8:$C$67,MATCH(($A81+5),$A$8:$A$67,0)))&amp;IF(COUNTIF($A$8:$A$67,($A81+5))&gt;1," +"&amp;(COUNTIF($A$8:$A$67,($A81+5))-1),""),IF(COUNTIFS(Einstellungen!$A$23:$A$34,"&lt;="&amp;($A81+5),Einstellungen!$B$23:$B$34,"&gt;="&amp;($A81+5))&gt;0,"Ferien",IF(COUNTIFS(Einstellungen!$A$38:$A$43,"&lt;="&amp;($A81+5),Einstellungen!$B$38:$B$43,"&gt;="&amp;($A81+5))&gt;0,"Sperre",IF(COUNTIF(Einstellungen!$A$47:$A$50,($A81+5))&gt;0,"Nachschr.","")))))</f>
        <v/>
      </c>
      <c r="I81" s="32">
        <f>IF(A81="","",COUNTIFS($I$8:$I$67,A81,$D$8:$D$67,"Klassenarbeit"))</f>
        <v/>
      </c>
      <c r="J81" s="32">
        <f>IF(A81="","",IF(A81&lt;=Einstellungen!$C$6,1,2))</f>
        <v/>
      </c>
    </row>
    <row r="82">
      <c r="A82" s="40">
        <f>IF(A81="","",IF(A81+7&gt;Einstellungen!$C$7,"",A81+7))</f>
        <v/>
      </c>
      <c r="B82" s="32">
        <f>IF(A82="","",WEEKNUM(A82,21))</f>
        <v/>
      </c>
      <c r="C82" s="44">
        <f>IF($A82="","",IF(COUNTIF($A$8:$A$67,($A82+0))&gt;0,IF(INDEX($C$8:$C$67,MATCH(($A82+0),$A$8:$A$67,0))="","?",INDEX($C$8:$C$67,MATCH(($A82+0),$A$8:$A$67,0)))&amp;IF(COUNTIF($A$8:$A$67,($A82+0))&gt;1," +"&amp;(COUNTIF($A$8:$A$67,($A82+0))-1),""),IF(COUNTIFS(Einstellungen!$A$23:$A$34,"&lt;="&amp;($A82+0),Einstellungen!$B$23:$B$34,"&gt;="&amp;($A82+0))&gt;0,"Ferien",IF(COUNTIFS(Einstellungen!$A$38:$A$43,"&lt;="&amp;($A82+0),Einstellungen!$B$38:$B$43,"&gt;="&amp;($A82+0))&gt;0,"Sperre",IF(COUNTIF(Einstellungen!$A$47:$A$50,($A82+0))&gt;0,"Nachschr.","")))))</f>
        <v/>
      </c>
      <c r="D82" s="44">
        <f>IF($A82="","",IF(COUNTIF($A$8:$A$67,($A82+1))&gt;0,IF(INDEX($C$8:$C$67,MATCH(($A82+1),$A$8:$A$67,0))="","?",INDEX($C$8:$C$67,MATCH(($A82+1),$A$8:$A$67,0)))&amp;IF(COUNTIF($A$8:$A$67,($A82+1))&gt;1," +"&amp;(COUNTIF($A$8:$A$67,($A82+1))-1),""),IF(COUNTIFS(Einstellungen!$A$23:$A$34,"&lt;="&amp;($A82+1),Einstellungen!$B$23:$B$34,"&gt;="&amp;($A82+1))&gt;0,"Ferien",IF(COUNTIFS(Einstellungen!$A$38:$A$43,"&lt;="&amp;($A82+1),Einstellungen!$B$38:$B$43,"&gt;="&amp;($A82+1))&gt;0,"Sperre",IF(COUNTIF(Einstellungen!$A$47:$A$50,($A82+1))&gt;0,"Nachschr.","")))))</f>
        <v/>
      </c>
      <c r="E82" s="44">
        <f>IF($A82="","",IF(COUNTIF($A$8:$A$67,($A82+2))&gt;0,IF(INDEX($C$8:$C$67,MATCH(($A82+2),$A$8:$A$67,0))="","?",INDEX($C$8:$C$67,MATCH(($A82+2),$A$8:$A$67,0)))&amp;IF(COUNTIF($A$8:$A$67,($A82+2))&gt;1," +"&amp;(COUNTIF($A$8:$A$67,($A82+2))-1),""),IF(COUNTIFS(Einstellungen!$A$23:$A$34,"&lt;="&amp;($A82+2),Einstellungen!$B$23:$B$34,"&gt;="&amp;($A82+2))&gt;0,"Ferien",IF(COUNTIFS(Einstellungen!$A$38:$A$43,"&lt;="&amp;($A82+2),Einstellungen!$B$38:$B$43,"&gt;="&amp;($A82+2))&gt;0,"Sperre",IF(COUNTIF(Einstellungen!$A$47:$A$50,($A82+2))&gt;0,"Nachschr.","")))))</f>
        <v/>
      </c>
      <c r="F82" s="44">
        <f>IF($A82="","",IF(COUNTIF($A$8:$A$67,($A82+3))&gt;0,IF(INDEX($C$8:$C$67,MATCH(($A82+3),$A$8:$A$67,0))="","?",INDEX($C$8:$C$67,MATCH(($A82+3),$A$8:$A$67,0)))&amp;IF(COUNTIF($A$8:$A$67,($A82+3))&gt;1," +"&amp;(COUNTIF($A$8:$A$67,($A82+3))-1),""),IF(COUNTIFS(Einstellungen!$A$23:$A$34,"&lt;="&amp;($A82+3),Einstellungen!$B$23:$B$34,"&gt;="&amp;($A82+3))&gt;0,"Ferien",IF(COUNTIFS(Einstellungen!$A$38:$A$43,"&lt;="&amp;($A82+3),Einstellungen!$B$38:$B$43,"&gt;="&amp;($A82+3))&gt;0,"Sperre",IF(COUNTIF(Einstellungen!$A$47:$A$50,($A82+3))&gt;0,"Nachschr.","")))))</f>
        <v/>
      </c>
      <c r="G82" s="44">
        <f>IF($A82="","",IF(COUNTIF($A$8:$A$67,($A82+4))&gt;0,IF(INDEX($C$8:$C$67,MATCH(($A82+4),$A$8:$A$67,0))="","?",INDEX($C$8:$C$67,MATCH(($A82+4),$A$8:$A$67,0)))&amp;IF(COUNTIF($A$8:$A$67,($A82+4))&gt;1," +"&amp;(COUNTIF($A$8:$A$67,($A82+4))-1),""),IF(COUNTIFS(Einstellungen!$A$23:$A$34,"&lt;="&amp;($A82+4),Einstellungen!$B$23:$B$34,"&gt;="&amp;($A82+4))&gt;0,"Ferien",IF(COUNTIFS(Einstellungen!$A$38:$A$43,"&lt;="&amp;($A82+4),Einstellungen!$B$38:$B$43,"&gt;="&amp;($A82+4))&gt;0,"Sperre",IF(COUNTIF(Einstellungen!$A$47:$A$50,($A82+4))&gt;0,"Nachschr.","")))))</f>
        <v/>
      </c>
      <c r="H82" s="44">
        <f>IF($A82="","",IF(COUNTIF($A$8:$A$67,($A82+5))&gt;0,IF(INDEX($C$8:$C$67,MATCH(($A82+5),$A$8:$A$67,0))="","?",INDEX($C$8:$C$67,MATCH(($A82+5),$A$8:$A$67,0)))&amp;IF(COUNTIF($A$8:$A$67,($A82+5))&gt;1," +"&amp;(COUNTIF($A$8:$A$67,($A82+5))-1),""),IF(COUNTIFS(Einstellungen!$A$23:$A$34,"&lt;="&amp;($A82+5),Einstellungen!$B$23:$B$34,"&gt;="&amp;($A82+5))&gt;0,"Ferien",IF(COUNTIFS(Einstellungen!$A$38:$A$43,"&lt;="&amp;($A82+5),Einstellungen!$B$38:$B$43,"&gt;="&amp;($A82+5))&gt;0,"Sperre",IF(COUNTIF(Einstellungen!$A$47:$A$50,($A82+5))&gt;0,"Nachschr.","")))))</f>
        <v/>
      </c>
      <c r="I82" s="32">
        <f>IF(A82="","",COUNTIFS($I$8:$I$67,A82,$D$8:$D$67,"Klassenarbeit"))</f>
        <v/>
      </c>
      <c r="J82" s="32">
        <f>IF(A82="","",IF(A82&lt;=Einstellungen!$C$6,1,2))</f>
        <v/>
      </c>
    </row>
    <row r="83">
      <c r="A83" s="40">
        <f>IF(A82="","",IF(A82+7&gt;Einstellungen!$C$7,"",A82+7))</f>
        <v/>
      </c>
      <c r="B83" s="32">
        <f>IF(A83="","",WEEKNUM(A83,21))</f>
        <v/>
      </c>
      <c r="C83" s="44">
        <f>IF($A83="","",IF(COUNTIF($A$8:$A$67,($A83+0))&gt;0,IF(INDEX($C$8:$C$67,MATCH(($A83+0),$A$8:$A$67,0))="","?",INDEX($C$8:$C$67,MATCH(($A83+0),$A$8:$A$67,0)))&amp;IF(COUNTIF($A$8:$A$67,($A83+0))&gt;1," +"&amp;(COUNTIF($A$8:$A$67,($A83+0))-1),""),IF(COUNTIFS(Einstellungen!$A$23:$A$34,"&lt;="&amp;($A83+0),Einstellungen!$B$23:$B$34,"&gt;="&amp;($A83+0))&gt;0,"Ferien",IF(COUNTIFS(Einstellungen!$A$38:$A$43,"&lt;="&amp;($A83+0),Einstellungen!$B$38:$B$43,"&gt;="&amp;($A83+0))&gt;0,"Sperre",IF(COUNTIF(Einstellungen!$A$47:$A$50,($A83+0))&gt;0,"Nachschr.","")))))</f>
        <v/>
      </c>
      <c r="D83" s="44">
        <f>IF($A83="","",IF(COUNTIF($A$8:$A$67,($A83+1))&gt;0,IF(INDEX($C$8:$C$67,MATCH(($A83+1),$A$8:$A$67,0))="","?",INDEX($C$8:$C$67,MATCH(($A83+1),$A$8:$A$67,0)))&amp;IF(COUNTIF($A$8:$A$67,($A83+1))&gt;1," +"&amp;(COUNTIF($A$8:$A$67,($A83+1))-1),""),IF(COUNTIFS(Einstellungen!$A$23:$A$34,"&lt;="&amp;($A83+1),Einstellungen!$B$23:$B$34,"&gt;="&amp;($A83+1))&gt;0,"Ferien",IF(COUNTIFS(Einstellungen!$A$38:$A$43,"&lt;="&amp;($A83+1),Einstellungen!$B$38:$B$43,"&gt;="&amp;($A83+1))&gt;0,"Sperre",IF(COUNTIF(Einstellungen!$A$47:$A$50,($A83+1))&gt;0,"Nachschr.","")))))</f>
        <v/>
      </c>
      <c r="E83" s="44">
        <f>IF($A83="","",IF(COUNTIF($A$8:$A$67,($A83+2))&gt;0,IF(INDEX($C$8:$C$67,MATCH(($A83+2),$A$8:$A$67,0))="","?",INDEX($C$8:$C$67,MATCH(($A83+2),$A$8:$A$67,0)))&amp;IF(COUNTIF($A$8:$A$67,($A83+2))&gt;1," +"&amp;(COUNTIF($A$8:$A$67,($A83+2))-1),""),IF(COUNTIFS(Einstellungen!$A$23:$A$34,"&lt;="&amp;($A83+2),Einstellungen!$B$23:$B$34,"&gt;="&amp;($A83+2))&gt;0,"Ferien",IF(COUNTIFS(Einstellungen!$A$38:$A$43,"&lt;="&amp;($A83+2),Einstellungen!$B$38:$B$43,"&gt;="&amp;($A83+2))&gt;0,"Sperre",IF(COUNTIF(Einstellungen!$A$47:$A$50,($A83+2))&gt;0,"Nachschr.","")))))</f>
        <v/>
      </c>
      <c r="F83" s="44">
        <f>IF($A83="","",IF(COUNTIF($A$8:$A$67,($A83+3))&gt;0,IF(INDEX($C$8:$C$67,MATCH(($A83+3),$A$8:$A$67,0))="","?",INDEX($C$8:$C$67,MATCH(($A83+3),$A$8:$A$67,0)))&amp;IF(COUNTIF($A$8:$A$67,($A83+3))&gt;1," +"&amp;(COUNTIF($A$8:$A$67,($A83+3))-1),""),IF(COUNTIFS(Einstellungen!$A$23:$A$34,"&lt;="&amp;($A83+3),Einstellungen!$B$23:$B$34,"&gt;="&amp;($A83+3))&gt;0,"Ferien",IF(COUNTIFS(Einstellungen!$A$38:$A$43,"&lt;="&amp;($A83+3),Einstellungen!$B$38:$B$43,"&gt;="&amp;($A83+3))&gt;0,"Sperre",IF(COUNTIF(Einstellungen!$A$47:$A$50,($A83+3))&gt;0,"Nachschr.","")))))</f>
        <v/>
      </c>
      <c r="G83" s="44">
        <f>IF($A83="","",IF(COUNTIF($A$8:$A$67,($A83+4))&gt;0,IF(INDEX($C$8:$C$67,MATCH(($A83+4),$A$8:$A$67,0))="","?",INDEX($C$8:$C$67,MATCH(($A83+4),$A$8:$A$67,0)))&amp;IF(COUNTIF($A$8:$A$67,($A83+4))&gt;1," +"&amp;(COUNTIF($A$8:$A$67,($A83+4))-1),""),IF(COUNTIFS(Einstellungen!$A$23:$A$34,"&lt;="&amp;($A83+4),Einstellungen!$B$23:$B$34,"&gt;="&amp;($A83+4))&gt;0,"Ferien",IF(COUNTIFS(Einstellungen!$A$38:$A$43,"&lt;="&amp;($A83+4),Einstellungen!$B$38:$B$43,"&gt;="&amp;($A83+4))&gt;0,"Sperre",IF(COUNTIF(Einstellungen!$A$47:$A$50,($A83+4))&gt;0,"Nachschr.","")))))</f>
        <v/>
      </c>
      <c r="H83" s="44">
        <f>IF($A83="","",IF(COUNTIF($A$8:$A$67,($A83+5))&gt;0,IF(INDEX($C$8:$C$67,MATCH(($A83+5),$A$8:$A$67,0))="","?",INDEX($C$8:$C$67,MATCH(($A83+5),$A$8:$A$67,0)))&amp;IF(COUNTIF($A$8:$A$67,($A83+5))&gt;1," +"&amp;(COUNTIF($A$8:$A$67,($A83+5))-1),""),IF(COUNTIFS(Einstellungen!$A$23:$A$34,"&lt;="&amp;($A83+5),Einstellungen!$B$23:$B$34,"&gt;="&amp;($A83+5))&gt;0,"Ferien",IF(COUNTIFS(Einstellungen!$A$38:$A$43,"&lt;="&amp;($A83+5),Einstellungen!$B$38:$B$43,"&gt;="&amp;($A83+5))&gt;0,"Sperre",IF(COUNTIF(Einstellungen!$A$47:$A$50,($A83+5))&gt;0,"Nachschr.","")))))</f>
        <v/>
      </c>
      <c r="I83" s="32">
        <f>IF(A83="","",COUNTIFS($I$8:$I$67,A83,$D$8:$D$67,"Klassenarbeit"))</f>
        <v/>
      </c>
      <c r="J83" s="32">
        <f>IF(A83="","",IF(A83&lt;=Einstellungen!$C$6,1,2))</f>
        <v/>
      </c>
    </row>
    <row r="84">
      <c r="A84" s="40">
        <f>IF(A83="","",IF(A83+7&gt;Einstellungen!$C$7,"",A83+7))</f>
        <v/>
      </c>
      <c r="B84" s="32">
        <f>IF(A84="","",WEEKNUM(A84,21))</f>
        <v/>
      </c>
      <c r="C84" s="44">
        <f>IF($A84="","",IF(COUNTIF($A$8:$A$67,($A84+0))&gt;0,IF(INDEX($C$8:$C$67,MATCH(($A84+0),$A$8:$A$67,0))="","?",INDEX($C$8:$C$67,MATCH(($A84+0),$A$8:$A$67,0)))&amp;IF(COUNTIF($A$8:$A$67,($A84+0))&gt;1," +"&amp;(COUNTIF($A$8:$A$67,($A84+0))-1),""),IF(COUNTIFS(Einstellungen!$A$23:$A$34,"&lt;="&amp;($A84+0),Einstellungen!$B$23:$B$34,"&gt;="&amp;($A84+0))&gt;0,"Ferien",IF(COUNTIFS(Einstellungen!$A$38:$A$43,"&lt;="&amp;($A84+0),Einstellungen!$B$38:$B$43,"&gt;="&amp;($A84+0))&gt;0,"Sperre",IF(COUNTIF(Einstellungen!$A$47:$A$50,($A84+0))&gt;0,"Nachschr.","")))))</f>
        <v/>
      </c>
      <c r="D84" s="44">
        <f>IF($A84="","",IF(COUNTIF($A$8:$A$67,($A84+1))&gt;0,IF(INDEX($C$8:$C$67,MATCH(($A84+1),$A$8:$A$67,0))="","?",INDEX($C$8:$C$67,MATCH(($A84+1),$A$8:$A$67,0)))&amp;IF(COUNTIF($A$8:$A$67,($A84+1))&gt;1," +"&amp;(COUNTIF($A$8:$A$67,($A84+1))-1),""),IF(COUNTIFS(Einstellungen!$A$23:$A$34,"&lt;="&amp;($A84+1),Einstellungen!$B$23:$B$34,"&gt;="&amp;($A84+1))&gt;0,"Ferien",IF(COUNTIFS(Einstellungen!$A$38:$A$43,"&lt;="&amp;($A84+1),Einstellungen!$B$38:$B$43,"&gt;="&amp;($A84+1))&gt;0,"Sperre",IF(COUNTIF(Einstellungen!$A$47:$A$50,($A84+1))&gt;0,"Nachschr.","")))))</f>
        <v/>
      </c>
      <c r="E84" s="44">
        <f>IF($A84="","",IF(COUNTIF($A$8:$A$67,($A84+2))&gt;0,IF(INDEX($C$8:$C$67,MATCH(($A84+2),$A$8:$A$67,0))="","?",INDEX($C$8:$C$67,MATCH(($A84+2),$A$8:$A$67,0)))&amp;IF(COUNTIF($A$8:$A$67,($A84+2))&gt;1," +"&amp;(COUNTIF($A$8:$A$67,($A84+2))-1),""),IF(COUNTIFS(Einstellungen!$A$23:$A$34,"&lt;="&amp;($A84+2),Einstellungen!$B$23:$B$34,"&gt;="&amp;($A84+2))&gt;0,"Ferien",IF(COUNTIFS(Einstellungen!$A$38:$A$43,"&lt;="&amp;($A84+2),Einstellungen!$B$38:$B$43,"&gt;="&amp;($A84+2))&gt;0,"Sperre",IF(COUNTIF(Einstellungen!$A$47:$A$50,($A84+2))&gt;0,"Nachschr.","")))))</f>
        <v/>
      </c>
      <c r="F84" s="44">
        <f>IF($A84="","",IF(COUNTIF($A$8:$A$67,($A84+3))&gt;0,IF(INDEX($C$8:$C$67,MATCH(($A84+3),$A$8:$A$67,0))="","?",INDEX($C$8:$C$67,MATCH(($A84+3),$A$8:$A$67,0)))&amp;IF(COUNTIF($A$8:$A$67,($A84+3))&gt;1," +"&amp;(COUNTIF($A$8:$A$67,($A84+3))-1),""),IF(COUNTIFS(Einstellungen!$A$23:$A$34,"&lt;="&amp;($A84+3),Einstellungen!$B$23:$B$34,"&gt;="&amp;($A84+3))&gt;0,"Ferien",IF(COUNTIFS(Einstellungen!$A$38:$A$43,"&lt;="&amp;($A84+3),Einstellungen!$B$38:$B$43,"&gt;="&amp;($A84+3))&gt;0,"Sperre",IF(COUNTIF(Einstellungen!$A$47:$A$50,($A84+3))&gt;0,"Nachschr.","")))))</f>
        <v/>
      </c>
      <c r="G84" s="44">
        <f>IF($A84="","",IF(COUNTIF($A$8:$A$67,($A84+4))&gt;0,IF(INDEX($C$8:$C$67,MATCH(($A84+4),$A$8:$A$67,0))="","?",INDEX($C$8:$C$67,MATCH(($A84+4),$A$8:$A$67,0)))&amp;IF(COUNTIF($A$8:$A$67,($A84+4))&gt;1," +"&amp;(COUNTIF($A$8:$A$67,($A84+4))-1),""),IF(COUNTIFS(Einstellungen!$A$23:$A$34,"&lt;="&amp;($A84+4),Einstellungen!$B$23:$B$34,"&gt;="&amp;($A84+4))&gt;0,"Ferien",IF(COUNTIFS(Einstellungen!$A$38:$A$43,"&lt;="&amp;($A84+4),Einstellungen!$B$38:$B$43,"&gt;="&amp;($A84+4))&gt;0,"Sperre",IF(COUNTIF(Einstellungen!$A$47:$A$50,($A84+4))&gt;0,"Nachschr.","")))))</f>
        <v/>
      </c>
      <c r="H84" s="44">
        <f>IF($A84="","",IF(COUNTIF($A$8:$A$67,($A84+5))&gt;0,IF(INDEX($C$8:$C$67,MATCH(($A84+5),$A$8:$A$67,0))="","?",INDEX($C$8:$C$67,MATCH(($A84+5),$A$8:$A$67,0)))&amp;IF(COUNTIF($A$8:$A$67,($A84+5))&gt;1," +"&amp;(COUNTIF($A$8:$A$67,($A84+5))-1),""),IF(COUNTIFS(Einstellungen!$A$23:$A$34,"&lt;="&amp;($A84+5),Einstellungen!$B$23:$B$34,"&gt;="&amp;($A84+5))&gt;0,"Ferien",IF(COUNTIFS(Einstellungen!$A$38:$A$43,"&lt;="&amp;($A84+5),Einstellungen!$B$38:$B$43,"&gt;="&amp;($A84+5))&gt;0,"Sperre",IF(COUNTIF(Einstellungen!$A$47:$A$50,($A84+5))&gt;0,"Nachschr.","")))))</f>
        <v/>
      </c>
      <c r="I84" s="32">
        <f>IF(A84="","",COUNTIFS($I$8:$I$67,A84,$D$8:$D$67,"Klassenarbeit"))</f>
        <v/>
      </c>
      <c r="J84" s="32">
        <f>IF(A84="","",IF(A84&lt;=Einstellungen!$C$6,1,2))</f>
        <v/>
      </c>
    </row>
    <row r="85">
      <c r="A85" s="40">
        <f>IF(A84="","",IF(A84+7&gt;Einstellungen!$C$7,"",A84+7))</f>
        <v/>
      </c>
      <c r="B85" s="32">
        <f>IF(A85="","",WEEKNUM(A85,21))</f>
        <v/>
      </c>
      <c r="C85" s="44">
        <f>IF($A85="","",IF(COUNTIF($A$8:$A$67,($A85+0))&gt;0,IF(INDEX($C$8:$C$67,MATCH(($A85+0),$A$8:$A$67,0))="","?",INDEX($C$8:$C$67,MATCH(($A85+0),$A$8:$A$67,0)))&amp;IF(COUNTIF($A$8:$A$67,($A85+0))&gt;1," +"&amp;(COUNTIF($A$8:$A$67,($A85+0))-1),""),IF(COUNTIFS(Einstellungen!$A$23:$A$34,"&lt;="&amp;($A85+0),Einstellungen!$B$23:$B$34,"&gt;="&amp;($A85+0))&gt;0,"Ferien",IF(COUNTIFS(Einstellungen!$A$38:$A$43,"&lt;="&amp;($A85+0),Einstellungen!$B$38:$B$43,"&gt;="&amp;($A85+0))&gt;0,"Sperre",IF(COUNTIF(Einstellungen!$A$47:$A$50,($A85+0))&gt;0,"Nachschr.","")))))</f>
        <v/>
      </c>
      <c r="D85" s="44">
        <f>IF($A85="","",IF(COUNTIF($A$8:$A$67,($A85+1))&gt;0,IF(INDEX($C$8:$C$67,MATCH(($A85+1),$A$8:$A$67,0))="","?",INDEX($C$8:$C$67,MATCH(($A85+1),$A$8:$A$67,0)))&amp;IF(COUNTIF($A$8:$A$67,($A85+1))&gt;1," +"&amp;(COUNTIF($A$8:$A$67,($A85+1))-1),""),IF(COUNTIFS(Einstellungen!$A$23:$A$34,"&lt;="&amp;($A85+1),Einstellungen!$B$23:$B$34,"&gt;="&amp;($A85+1))&gt;0,"Ferien",IF(COUNTIFS(Einstellungen!$A$38:$A$43,"&lt;="&amp;($A85+1),Einstellungen!$B$38:$B$43,"&gt;="&amp;($A85+1))&gt;0,"Sperre",IF(COUNTIF(Einstellungen!$A$47:$A$50,($A85+1))&gt;0,"Nachschr.","")))))</f>
        <v/>
      </c>
      <c r="E85" s="44">
        <f>IF($A85="","",IF(COUNTIF($A$8:$A$67,($A85+2))&gt;0,IF(INDEX($C$8:$C$67,MATCH(($A85+2),$A$8:$A$67,0))="","?",INDEX($C$8:$C$67,MATCH(($A85+2),$A$8:$A$67,0)))&amp;IF(COUNTIF($A$8:$A$67,($A85+2))&gt;1," +"&amp;(COUNTIF($A$8:$A$67,($A85+2))-1),""),IF(COUNTIFS(Einstellungen!$A$23:$A$34,"&lt;="&amp;($A85+2),Einstellungen!$B$23:$B$34,"&gt;="&amp;($A85+2))&gt;0,"Ferien",IF(COUNTIFS(Einstellungen!$A$38:$A$43,"&lt;="&amp;($A85+2),Einstellungen!$B$38:$B$43,"&gt;="&amp;($A85+2))&gt;0,"Sperre",IF(COUNTIF(Einstellungen!$A$47:$A$50,($A85+2))&gt;0,"Nachschr.","")))))</f>
        <v/>
      </c>
      <c r="F85" s="44">
        <f>IF($A85="","",IF(COUNTIF($A$8:$A$67,($A85+3))&gt;0,IF(INDEX($C$8:$C$67,MATCH(($A85+3),$A$8:$A$67,0))="","?",INDEX($C$8:$C$67,MATCH(($A85+3),$A$8:$A$67,0)))&amp;IF(COUNTIF($A$8:$A$67,($A85+3))&gt;1," +"&amp;(COUNTIF($A$8:$A$67,($A85+3))-1),""),IF(COUNTIFS(Einstellungen!$A$23:$A$34,"&lt;="&amp;($A85+3),Einstellungen!$B$23:$B$34,"&gt;="&amp;($A85+3))&gt;0,"Ferien",IF(COUNTIFS(Einstellungen!$A$38:$A$43,"&lt;="&amp;($A85+3),Einstellungen!$B$38:$B$43,"&gt;="&amp;($A85+3))&gt;0,"Sperre",IF(COUNTIF(Einstellungen!$A$47:$A$50,($A85+3))&gt;0,"Nachschr.","")))))</f>
        <v/>
      </c>
      <c r="G85" s="44">
        <f>IF($A85="","",IF(COUNTIF($A$8:$A$67,($A85+4))&gt;0,IF(INDEX($C$8:$C$67,MATCH(($A85+4),$A$8:$A$67,0))="","?",INDEX($C$8:$C$67,MATCH(($A85+4),$A$8:$A$67,0)))&amp;IF(COUNTIF($A$8:$A$67,($A85+4))&gt;1," +"&amp;(COUNTIF($A$8:$A$67,($A85+4))-1),""),IF(COUNTIFS(Einstellungen!$A$23:$A$34,"&lt;="&amp;($A85+4),Einstellungen!$B$23:$B$34,"&gt;="&amp;($A85+4))&gt;0,"Ferien",IF(COUNTIFS(Einstellungen!$A$38:$A$43,"&lt;="&amp;($A85+4),Einstellungen!$B$38:$B$43,"&gt;="&amp;($A85+4))&gt;0,"Sperre",IF(COUNTIF(Einstellungen!$A$47:$A$50,($A85+4))&gt;0,"Nachschr.","")))))</f>
        <v/>
      </c>
      <c r="H85" s="44">
        <f>IF($A85="","",IF(COUNTIF($A$8:$A$67,($A85+5))&gt;0,IF(INDEX($C$8:$C$67,MATCH(($A85+5),$A$8:$A$67,0))="","?",INDEX($C$8:$C$67,MATCH(($A85+5),$A$8:$A$67,0)))&amp;IF(COUNTIF($A$8:$A$67,($A85+5))&gt;1," +"&amp;(COUNTIF($A$8:$A$67,($A85+5))-1),""),IF(COUNTIFS(Einstellungen!$A$23:$A$34,"&lt;="&amp;($A85+5),Einstellungen!$B$23:$B$34,"&gt;="&amp;($A85+5))&gt;0,"Ferien",IF(COUNTIFS(Einstellungen!$A$38:$A$43,"&lt;="&amp;($A85+5),Einstellungen!$B$38:$B$43,"&gt;="&amp;($A85+5))&gt;0,"Sperre",IF(COUNTIF(Einstellungen!$A$47:$A$50,($A85+5))&gt;0,"Nachschr.","")))))</f>
        <v/>
      </c>
      <c r="I85" s="32">
        <f>IF(A85="","",COUNTIFS($I$8:$I$67,A85,$D$8:$D$67,"Klassenarbeit"))</f>
        <v/>
      </c>
      <c r="J85" s="32">
        <f>IF(A85="","",IF(A85&lt;=Einstellungen!$C$6,1,2))</f>
        <v/>
      </c>
    </row>
    <row r="86">
      <c r="A86" s="40">
        <f>IF(A85="","",IF(A85+7&gt;Einstellungen!$C$7,"",A85+7))</f>
        <v/>
      </c>
      <c r="B86" s="32">
        <f>IF(A86="","",WEEKNUM(A86,21))</f>
        <v/>
      </c>
      <c r="C86" s="44">
        <f>IF($A86="","",IF(COUNTIF($A$8:$A$67,($A86+0))&gt;0,IF(INDEX($C$8:$C$67,MATCH(($A86+0),$A$8:$A$67,0))="","?",INDEX($C$8:$C$67,MATCH(($A86+0),$A$8:$A$67,0)))&amp;IF(COUNTIF($A$8:$A$67,($A86+0))&gt;1," +"&amp;(COUNTIF($A$8:$A$67,($A86+0))-1),""),IF(COUNTIFS(Einstellungen!$A$23:$A$34,"&lt;="&amp;($A86+0),Einstellungen!$B$23:$B$34,"&gt;="&amp;($A86+0))&gt;0,"Ferien",IF(COUNTIFS(Einstellungen!$A$38:$A$43,"&lt;="&amp;($A86+0),Einstellungen!$B$38:$B$43,"&gt;="&amp;($A86+0))&gt;0,"Sperre",IF(COUNTIF(Einstellungen!$A$47:$A$50,($A86+0))&gt;0,"Nachschr.","")))))</f>
        <v/>
      </c>
      <c r="D86" s="44">
        <f>IF($A86="","",IF(COUNTIF($A$8:$A$67,($A86+1))&gt;0,IF(INDEX($C$8:$C$67,MATCH(($A86+1),$A$8:$A$67,0))="","?",INDEX($C$8:$C$67,MATCH(($A86+1),$A$8:$A$67,0)))&amp;IF(COUNTIF($A$8:$A$67,($A86+1))&gt;1," +"&amp;(COUNTIF($A$8:$A$67,($A86+1))-1),""),IF(COUNTIFS(Einstellungen!$A$23:$A$34,"&lt;="&amp;($A86+1),Einstellungen!$B$23:$B$34,"&gt;="&amp;($A86+1))&gt;0,"Ferien",IF(COUNTIFS(Einstellungen!$A$38:$A$43,"&lt;="&amp;($A86+1),Einstellungen!$B$38:$B$43,"&gt;="&amp;($A86+1))&gt;0,"Sperre",IF(COUNTIF(Einstellungen!$A$47:$A$50,($A86+1))&gt;0,"Nachschr.","")))))</f>
        <v/>
      </c>
      <c r="E86" s="44">
        <f>IF($A86="","",IF(COUNTIF($A$8:$A$67,($A86+2))&gt;0,IF(INDEX($C$8:$C$67,MATCH(($A86+2),$A$8:$A$67,0))="","?",INDEX($C$8:$C$67,MATCH(($A86+2),$A$8:$A$67,0)))&amp;IF(COUNTIF($A$8:$A$67,($A86+2))&gt;1," +"&amp;(COUNTIF($A$8:$A$67,($A86+2))-1),""),IF(COUNTIFS(Einstellungen!$A$23:$A$34,"&lt;="&amp;($A86+2),Einstellungen!$B$23:$B$34,"&gt;="&amp;($A86+2))&gt;0,"Ferien",IF(COUNTIFS(Einstellungen!$A$38:$A$43,"&lt;="&amp;($A86+2),Einstellungen!$B$38:$B$43,"&gt;="&amp;($A86+2))&gt;0,"Sperre",IF(COUNTIF(Einstellungen!$A$47:$A$50,($A86+2))&gt;0,"Nachschr.","")))))</f>
        <v/>
      </c>
      <c r="F86" s="44">
        <f>IF($A86="","",IF(COUNTIF($A$8:$A$67,($A86+3))&gt;0,IF(INDEX($C$8:$C$67,MATCH(($A86+3),$A$8:$A$67,0))="","?",INDEX($C$8:$C$67,MATCH(($A86+3),$A$8:$A$67,0)))&amp;IF(COUNTIF($A$8:$A$67,($A86+3))&gt;1," +"&amp;(COUNTIF($A$8:$A$67,($A86+3))-1),""),IF(COUNTIFS(Einstellungen!$A$23:$A$34,"&lt;="&amp;($A86+3),Einstellungen!$B$23:$B$34,"&gt;="&amp;($A86+3))&gt;0,"Ferien",IF(COUNTIFS(Einstellungen!$A$38:$A$43,"&lt;="&amp;($A86+3),Einstellungen!$B$38:$B$43,"&gt;="&amp;($A86+3))&gt;0,"Sperre",IF(COUNTIF(Einstellungen!$A$47:$A$50,($A86+3))&gt;0,"Nachschr.","")))))</f>
        <v/>
      </c>
      <c r="G86" s="44">
        <f>IF($A86="","",IF(COUNTIF($A$8:$A$67,($A86+4))&gt;0,IF(INDEX($C$8:$C$67,MATCH(($A86+4),$A$8:$A$67,0))="","?",INDEX($C$8:$C$67,MATCH(($A86+4),$A$8:$A$67,0)))&amp;IF(COUNTIF($A$8:$A$67,($A86+4))&gt;1," +"&amp;(COUNTIF($A$8:$A$67,($A86+4))-1),""),IF(COUNTIFS(Einstellungen!$A$23:$A$34,"&lt;="&amp;($A86+4),Einstellungen!$B$23:$B$34,"&gt;="&amp;($A86+4))&gt;0,"Ferien",IF(COUNTIFS(Einstellungen!$A$38:$A$43,"&lt;="&amp;($A86+4),Einstellungen!$B$38:$B$43,"&gt;="&amp;($A86+4))&gt;0,"Sperre",IF(COUNTIF(Einstellungen!$A$47:$A$50,($A86+4))&gt;0,"Nachschr.","")))))</f>
        <v/>
      </c>
      <c r="H86" s="44">
        <f>IF($A86="","",IF(COUNTIF($A$8:$A$67,($A86+5))&gt;0,IF(INDEX($C$8:$C$67,MATCH(($A86+5),$A$8:$A$67,0))="","?",INDEX($C$8:$C$67,MATCH(($A86+5),$A$8:$A$67,0)))&amp;IF(COUNTIF($A$8:$A$67,($A86+5))&gt;1," +"&amp;(COUNTIF($A$8:$A$67,($A86+5))-1),""),IF(COUNTIFS(Einstellungen!$A$23:$A$34,"&lt;="&amp;($A86+5),Einstellungen!$B$23:$B$34,"&gt;="&amp;($A86+5))&gt;0,"Ferien",IF(COUNTIFS(Einstellungen!$A$38:$A$43,"&lt;="&amp;($A86+5),Einstellungen!$B$38:$B$43,"&gt;="&amp;($A86+5))&gt;0,"Sperre",IF(COUNTIF(Einstellungen!$A$47:$A$50,($A86+5))&gt;0,"Nachschr.","")))))</f>
        <v/>
      </c>
      <c r="I86" s="32">
        <f>IF(A86="","",COUNTIFS($I$8:$I$67,A86,$D$8:$D$67,"Klassenarbeit"))</f>
        <v/>
      </c>
      <c r="J86" s="32">
        <f>IF(A86="","",IF(A86&lt;=Einstellungen!$C$6,1,2))</f>
        <v/>
      </c>
    </row>
    <row r="87">
      <c r="A87" s="40">
        <f>IF(A86="","",IF(A86+7&gt;Einstellungen!$C$7,"",A86+7))</f>
        <v/>
      </c>
      <c r="B87" s="32">
        <f>IF(A87="","",WEEKNUM(A87,21))</f>
        <v/>
      </c>
      <c r="C87" s="44">
        <f>IF($A87="","",IF(COUNTIF($A$8:$A$67,($A87+0))&gt;0,IF(INDEX($C$8:$C$67,MATCH(($A87+0),$A$8:$A$67,0))="","?",INDEX($C$8:$C$67,MATCH(($A87+0),$A$8:$A$67,0)))&amp;IF(COUNTIF($A$8:$A$67,($A87+0))&gt;1," +"&amp;(COUNTIF($A$8:$A$67,($A87+0))-1),""),IF(COUNTIFS(Einstellungen!$A$23:$A$34,"&lt;="&amp;($A87+0),Einstellungen!$B$23:$B$34,"&gt;="&amp;($A87+0))&gt;0,"Ferien",IF(COUNTIFS(Einstellungen!$A$38:$A$43,"&lt;="&amp;($A87+0),Einstellungen!$B$38:$B$43,"&gt;="&amp;($A87+0))&gt;0,"Sperre",IF(COUNTIF(Einstellungen!$A$47:$A$50,($A87+0))&gt;0,"Nachschr.","")))))</f>
        <v/>
      </c>
      <c r="D87" s="44">
        <f>IF($A87="","",IF(COUNTIF($A$8:$A$67,($A87+1))&gt;0,IF(INDEX($C$8:$C$67,MATCH(($A87+1),$A$8:$A$67,0))="","?",INDEX($C$8:$C$67,MATCH(($A87+1),$A$8:$A$67,0)))&amp;IF(COUNTIF($A$8:$A$67,($A87+1))&gt;1," +"&amp;(COUNTIF($A$8:$A$67,($A87+1))-1),""),IF(COUNTIFS(Einstellungen!$A$23:$A$34,"&lt;="&amp;($A87+1),Einstellungen!$B$23:$B$34,"&gt;="&amp;($A87+1))&gt;0,"Ferien",IF(COUNTIFS(Einstellungen!$A$38:$A$43,"&lt;="&amp;($A87+1),Einstellungen!$B$38:$B$43,"&gt;="&amp;($A87+1))&gt;0,"Sperre",IF(COUNTIF(Einstellungen!$A$47:$A$50,($A87+1))&gt;0,"Nachschr.","")))))</f>
        <v/>
      </c>
      <c r="E87" s="44">
        <f>IF($A87="","",IF(COUNTIF($A$8:$A$67,($A87+2))&gt;0,IF(INDEX($C$8:$C$67,MATCH(($A87+2),$A$8:$A$67,0))="","?",INDEX($C$8:$C$67,MATCH(($A87+2),$A$8:$A$67,0)))&amp;IF(COUNTIF($A$8:$A$67,($A87+2))&gt;1," +"&amp;(COUNTIF($A$8:$A$67,($A87+2))-1),""),IF(COUNTIFS(Einstellungen!$A$23:$A$34,"&lt;="&amp;($A87+2),Einstellungen!$B$23:$B$34,"&gt;="&amp;($A87+2))&gt;0,"Ferien",IF(COUNTIFS(Einstellungen!$A$38:$A$43,"&lt;="&amp;($A87+2),Einstellungen!$B$38:$B$43,"&gt;="&amp;($A87+2))&gt;0,"Sperre",IF(COUNTIF(Einstellungen!$A$47:$A$50,($A87+2))&gt;0,"Nachschr.","")))))</f>
        <v/>
      </c>
      <c r="F87" s="44">
        <f>IF($A87="","",IF(COUNTIF($A$8:$A$67,($A87+3))&gt;0,IF(INDEX($C$8:$C$67,MATCH(($A87+3),$A$8:$A$67,0))="","?",INDEX($C$8:$C$67,MATCH(($A87+3),$A$8:$A$67,0)))&amp;IF(COUNTIF($A$8:$A$67,($A87+3))&gt;1," +"&amp;(COUNTIF($A$8:$A$67,($A87+3))-1),""),IF(COUNTIFS(Einstellungen!$A$23:$A$34,"&lt;="&amp;($A87+3),Einstellungen!$B$23:$B$34,"&gt;="&amp;($A87+3))&gt;0,"Ferien",IF(COUNTIFS(Einstellungen!$A$38:$A$43,"&lt;="&amp;($A87+3),Einstellungen!$B$38:$B$43,"&gt;="&amp;($A87+3))&gt;0,"Sperre",IF(COUNTIF(Einstellungen!$A$47:$A$50,($A87+3))&gt;0,"Nachschr.","")))))</f>
        <v/>
      </c>
      <c r="G87" s="44">
        <f>IF($A87="","",IF(COUNTIF($A$8:$A$67,($A87+4))&gt;0,IF(INDEX($C$8:$C$67,MATCH(($A87+4),$A$8:$A$67,0))="","?",INDEX($C$8:$C$67,MATCH(($A87+4),$A$8:$A$67,0)))&amp;IF(COUNTIF($A$8:$A$67,($A87+4))&gt;1," +"&amp;(COUNTIF($A$8:$A$67,($A87+4))-1),""),IF(COUNTIFS(Einstellungen!$A$23:$A$34,"&lt;="&amp;($A87+4),Einstellungen!$B$23:$B$34,"&gt;="&amp;($A87+4))&gt;0,"Ferien",IF(COUNTIFS(Einstellungen!$A$38:$A$43,"&lt;="&amp;($A87+4),Einstellungen!$B$38:$B$43,"&gt;="&amp;($A87+4))&gt;0,"Sperre",IF(COUNTIF(Einstellungen!$A$47:$A$50,($A87+4))&gt;0,"Nachschr.","")))))</f>
        <v/>
      </c>
      <c r="H87" s="44">
        <f>IF($A87="","",IF(COUNTIF($A$8:$A$67,($A87+5))&gt;0,IF(INDEX($C$8:$C$67,MATCH(($A87+5),$A$8:$A$67,0))="","?",INDEX($C$8:$C$67,MATCH(($A87+5),$A$8:$A$67,0)))&amp;IF(COUNTIF($A$8:$A$67,($A87+5))&gt;1," +"&amp;(COUNTIF($A$8:$A$67,($A87+5))-1),""),IF(COUNTIFS(Einstellungen!$A$23:$A$34,"&lt;="&amp;($A87+5),Einstellungen!$B$23:$B$34,"&gt;="&amp;($A87+5))&gt;0,"Ferien",IF(COUNTIFS(Einstellungen!$A$38:$A$43,"&lt;="&amp;($A87+5),Einstellungen!$B$38:$B$43,"&gt;="&amp;($A87+5))&gt;0,"Sperre",IF(COUNTIF(Einstellungen!$A$47:$A$50,($A87+5))&gt;0,"Nachschr.","")))))</f>
        <v/>
      </c>
      <c r="I87" s="32">
        <f>IF(A87="","",COUNTIFS($I$8:$I$67,A87,$D$8:$D$67,"Klassenarbeit"))</f>
        <v/>
      </c>
      <c r="J87" s="32">
        <f>IF(A87="","",IF(A87&lt;=Einstellungen!$C$6,1,2))</f>
        <v/>
      </c>
    </row>
    <row r="88">
      <c r="A88" s="40">
        <f>IF(A87="","",IF(A87+7&gt;Einstellungen!$C$7,"",A87+7))</f>
        <v/>
      </c>
      <c r="B88" s="32">
        <f>IF(A88="","",WEEKNUM(A88,21))</f>
        <v/>
      </c>
      <c r="C88" s="44">
        <f>IF($A88="","",IF(COUNTIF($A$8:$A$67,($A88+0))&gt;0,IF(INDEX($C$8:$C$67,MATCH(($A88+0),$A$8:$A$67,0))="","?",INDEX($C$8:$C$67,MATCH(($A88+0),$A$8:$A$67,0)))&amp;IF(COUNTIF($A$8:$A$67,($A88+0))&gt;1," +"&amp;(COUNTIF($A$8:$A$67,($A88+0))-1),""),IF(COUNTIFS(Einstellungen!$A$23:$A$34,"&lt;="&amp;($A88+0),Einstellungen!$B$23:$B$34,"&gt;="&amp;($A88+0))&gt;0,"Ferien",IF(COUNTIFS(Einstellungen!$A$38:$A$43,"&lt;="&amp;($A88+0),Einstellungen!$B$38:$B$43,"&gt;="&amp;($A88+0))&gt;0,"Sperre",IF(COUNTIF(Einstellungen!$A$47:$A$50,($A88+0))&gt;0,"Nachschr.","")))))</f>
        <v/>
      </c>
      <c r="D88" s="44">
        <f>IF($A88="","",IF(COUNTIF($A$8:$A$67,($A88+1))&gt;0,IF(INDEX($C$8:$C$67,MATCH(($A88+1),$A$8:$A$67,0))="","?",INDEX($C$8:$C$67,MATCH(($A88+1),$A$8:$A$67,0)))&amp;IF(COUNTIF($A$8:$A$67,($A88+1))&gt;1," +"&amp;(COUNTIF($A$8:$A$67,($A88+1))-1),""),IF(COUNTIFS(Einstellungen!$A$23:$A$34,"&lt;="&amp;($A88+1),Einstellungen!$B$23:$B$34,"&gt;="&amp;($A88+1))&gt;0,"Ferien",IF(COUNTIFS(Einstellungen!$A$38:$A$43,"&lt;="&amp;($A88+1),Einstellungen!$B$38:$B$43,"&gt;="&amp;($A88+1))&gt;0,"Sperre",IF(COUNTIF(Einstellungen!$A$47:$A$50,($A88+1))&gt;0,"Nachschr.","")))))</f>
        <v/>
      </c>
      <c r="E88" s="44">
        <f>IF($A88="","",IF(COUNTIF($A$8:$A$67,($A88+2))&gt;0,IF(INDEX($C$8:$C$67,MATCH(($A88+2),$A$8:$A$67,0))="","?",INDEX($C$8:$C$67,MATCH(($A88+2),$A$8:$A$67,0)))&amp;IF(COUNTIF($A$8:$A$67,($A88+2))&gt;1," +"&amp;(COUNTIF($A$8:$A$67,($A88+2))-1),""),IF(COUNTIFS(Einstellungen!$A$23:$A$34,"&lt;="&amp;($A88+2),Einstellungen!$B$23:$B$34,"&gt;="&amp;($A88+2))&gt;0,"Ferien",IF(COUNTIFS(Einstellungen!$A$38:$A$43,"&lt;="&amp;($A88+2),Einstellungen!$B$38:$B$43,"&gt;="&amp;($A88+2))&gt;0,"Sperre",IF(COUNTIF(Einstellungen!$A$47:$A$50,($A88+2))&gt;0,"Nachschr.","")))))</f>
        <v/>
      </c>
      <c r="F88" s="44">
        <f>IF($A88="","",IF(COUNTIF($A$8:$A$67,($A88+3))&gt;0,IF(INDEX($C$8:$C$67,MATCH(($A88+3),$A$8:$A$67,0))="","?",INDEX($C$8:$C$67,MATCH(($A88+3),$A$8:$A$67,0)))&amp;IF(COUNTIF($A$8:$A$67,($A88+3))&gt;1," +"&amp;(COUNTIF($A$8:$A$67,($A88+3))-1),""),IF(COUNTIFS(Einstellungen!$A$23:$A$34,"&lt;="&amp;($A88+3),Einstellungen!$B$23:$B$34,"&gt;="&amp;($A88+3))&gt;0,"Ferien",IF(COUNTIFS(Einstellungen!$A$38:$A$43,"&lt;="&amp;($A88+3),Einstellungen!$B$38:$B$43,"&gt;="&amp;($A88+3))&gt;0,"Sperre",IF(COUNTIF(Einstellungen!$A$47:$A$50,($A88+3))&gt;0,"Nachschr.","")))))</f>
        <v/>
      </c>
      <c r="G88" s="44">
        <f>IF($A88="","",IF(COUNTIF($A$8:$A$67,($A88+4))&gt;0,IF(INDEX($C$8:$C$67,MATCH(($A88+4),$A$8:$A$67,0))="","?",INDEX($C$8:$C$67,MATCH(($A88+4),$A$8:$A$67,0)))&amp;IF(COUNTIF($A$8:$A$67,($A88+4))&gt;1," +"&amp;(COUNTIF($A$8:$A$67,($A88+4))-1),""),IF(COUNTIFS(Einstellungen!$A$23:$A$34,"&lt;="&amp;($A88+4),Einstellungen!$B$23:$B$34,"&gt;="&amp;($A88+4))&gt;0,"Ferien",IF(COUNTIFS(Einstellungen!$A$38:$A$43,"&lt;="&amp;($A88+4),Einstellungen!$B$38:$B$43,"&gt;="&amp;($A88+4))&gt;0,"Sperre",IF(COUNTIF(Einstellungen!$A$47:$A$50,($A88+4))&gt;0,"Nachschr.","")))))</f>
        <v/>
      </c>
      <c r="H88" s="44">
        <f>IF($A88="","",IF(COUNTIF($A$8:$A$67,($A88+5))&gt;0,IF(INDEX($C$8:$C$67,MATCH(($A88+5),$A$8:$A$67,0))="","?",INDEX($C$8:$C$67,MATCH(($A88+5),$A$8:$A$67,0)))&amp;IF(COUNTIF($A$8:$A$67,($A88+5))&gt;1," +"&amp;(COUNTIF($A$8:$A$67,($A88+5))-1),""),IF(COUNTIFS(Einstellungen!$A$23:$A$34,"&lt;="&amp;($A88+5),Einstellungen!$B$23:$B$34,"&gt;="&amp;($A88+5))&gt;0,"Ferien",IF(COUNTIFS(Einstellungen!$A$38:$A$43,"&lt;="&amp;($A88+5),Einstellungen!$B$38:$B$43,"&gt;="&amp;($A88+5))&gt;0,"Sperre",IF(COUNTIF(Einstellungen!$A$47:$A$50,($A88+5))&gt;0,"Nachschr.","")))))</f>
        <v/>
      </c>
      <c r="I88" s="32">
        <f>IF(A88="","",COUNTIFS($I$8:$I$67,A88,$D$8:$D$67,"Klassenarbeit"))</f>
        <v/>
      </c>
      <c r="J88" s="32">
        <f>IF(A88="","",IF(A88&lt;=Einstellungen!$C$6,1,2))</f>
        <v/>
      </c>
    </row>
    <row r="89">
      <c r="A89" s="40">
        <f>IF(A88="","",IF(A88+7&gt;Einstellungen!$C$7,"",A88+7))</f>
        <v/>
      </c>
      <c r="B89" s="32">
        <f>IF(A89="","",WEEKNUM(A89,21))</f>
        <v/>
      </c>
      <c r="C89" s="44">
        <f>IF($A89="","",IF(COUNTIF($A$8:$A$67,($A89+0))&gt;0,IF(INDEX($C$8:$C$67,MATCH(($A89+0),$A$8:$A$67,0))="","?",INDEX($C$8:$C$67,MATCH(($A89+0),$A$8:$A$67,0)))&amp;IF(COUNTIF($A$8:$A$67,($A89+0))&gt;1," +"&amp;(COUNTIF($A$8:$A$67,($A89+0))-1),""),IF(COUNTIFS(Einstellungen!$A$23:$A$34,"&lt;="&amp;($A89+0),Einstellungen!$B$23:$B$34,"&gt;="&amp;($A89+0))&gt;0,"Ferien",IF(COUNTIFS(Einstellungen!$A$38:$A$43,"&lt;="&amp;($A89+0),Einstellungen!$B$38:$B$43,"&gt;="&amp;($A89+0))&gt;0,"Sperre",IF(COUNTIF(Einstellungen!$A$47:$A$50,($A89+0))&gt;0,"Nachschr.","")))))</f>
        <v/>
      </c>
      <c r="D89" s="44">
        <f>IF($A89="","",IF(COUNTIF($A$8:$A$67,($A89+1))&gt;0,IF(INDEX($C$8:$C$67,MATCH(($A89+1),$A$8:$A$67,0))="","?",INDEX($C$8:$C$67,MATCH(($A89+1),$A$8:$A$67,0)))&amp;IF(COUNTIF($A$8:$A$67,($A89+1))&gt;1," +"&amp;(COUNTIF($A$8:$A$67,($A89+1))-1),""),IF(COUNTIFS(Einstellungen!$A$23:$A$34,"&lt;="&amp;($A89+1),Einstellungen!$B$23:$B$34,"&gt;="&amp;($A89+1))&gt;0,"Ferien",IF(COUNTIFS(Einstellungen!$A$38:$A$43,"&lt;="&amp;($A89+1),Einstellungen!$B$38:$B$43,"&gt;="&amp;($A89+1))&gt;0,"Sperre",IF(COUNTIF(Einstellungen!$A$47:$A$50,($A89+1))&gt;0,"Nachschr.","")))))</f>
        <v/>
      </c>
      <c r="E89" s="44">
        <f>IF($A89="","",IF(COUNTIF($A$8:$A$67,($A89+2))&gt;0,IF(INDEX($C$8:$C$67,MATCH(($A89+2),$A$8:$A$67,0))="","?",INDEX($C$8:$C$67,MATCH(($A89+2),$A$8:$A$67,0)))&amp;IF(COUNTIF($A$8:$A$67,($A89+2))&gt;1," +"&amp;(COUNTIF($A$8:$A$67,($A89+2))-1),""),IF(COUNTIFS(Einstellungen!$A$23:$A$34,"&lt;="&amp;($A89+2),Einstellungen!$B$23:$B$34,"&gt;="&amp;($A89+2))&gt;0,"Ferien",IF(COUNTIFS(Einstellungen!$A$38:$A$43,"&lt;="&amp;($A89+2),Einstellungen!$B$38:$B$43,"&gt;="&amp;($A89+2))&gt;0,"Sperre",IF(COUNTIF(Einstellungen!$A$47:$A$50,($A89+2))&gt;0,"Nachschr.","")))))</f>
        <v/>
      </c>
      <c r="F89" s="44">
        <f>IF($A89="","",IF(COUNTIF($A$8:$A$67,($A89+3))&gt;0,IF(INDEX($C$8:$C$67,MATCH(($A89+3),$A$8:$A$67,0))="","?",INDEX($C$8:$C$67,MATCH(($A89+3),$A$8:$A$67,0)))&amp;IF(COUNTIF($A$8:$A$67,($A89+3))&gt;1," +"&amp;(COUNTIF($A$8:$A$67,($A89+3))-1),""),IF(COUNTIFS(Einstellungen!$A$23:$A$34,"&lt;="&amp;($A89+3),Einstellungen!$B$23:$B$34,"&gt;="&amp;($A89+3))&gt;0,"Ferien",IF(COUNTIFS(Einstellungen!$A$38:$A$43,"&lt;="&amp;($A89+3),Einstellungen!$B$38:$B$43,"&gt;="&amp;($A89+3))&gt;0,"Sperre",IF(COUNTIF(Einstellungen!$A$47:$A$50,($A89+3))&gt;0,"Nachschr.","")))))</f>
        <v/>
      </c>
      <c r="G89" s="44">
        <f>IF($A89="","",IF(COUNTIF($A$8:$A$67,($A89+4))&gt;0,IF(INDEX($C$8:$C$67,MATCH(($A89+4),$A$8:$A$67,0))="","?",INDEX($C$8:$C$67,MATCH(($A89+4),$A$8:$A$67,0)))&amp;IF(COUNTIF($A$8:$A$67,($A89+4))&gt;1," +"&amp;(COUNTIF($A$8:$A$67,($A89+4))-1),""),IF(COUNTIFS(Einstellungen!$A$23:$A$34,"&lt;="&amp;($A89+4),Einstellungen!$B$23:$B$34,"&gt;="&amp;($A89+4))&gt;0,"Ferien",IF(COUNTIFS(Einstellungen!$A$38:$A$43,"&lt;="&amp;($A89+4),Einstellungen!$B$38:$B$43,"&gt;="&amp;($A89+4))&gt;0,"Sperre",IF(COUNTIF(Einstellungen!$A$47:$A$50,($A89+4))&gt;0,"Nachschr.","")))))</f>
        <v/>
      </c>
      <c r="H89" s="44">
        <f>IF($A89="","",IF(COUNTIF($A$8:$A$67,($A89+5))&gt;0,IF(INDEX($C$8:$C$67,MATCH(($A89+5),$A$8:$A$67,0))="","?",INDEX($C$8:$C$67,MATCH(($A89+5),$A$8:$A$67,0)))&amp;IF(COUNTIF($A$8:$A$67,($A89+5))&gt;1," +"&amp;(COUNTIF($A$8:$A$67,($A89+5))-1),""),IF(COUNTIFS(Einstellungen!$A$23:$A$34,"&lt;="&amp;($A89+5),Einstellungen!$B$23:$B$34,"&gt;="&amp;($A89+5))&gt;0,"Ferien",IF(COUNTIFS(Einstellungen!$A$38:$A$43,"&lt;="&amp;($A89+5),Einstellungen!$B$38:$B$43,"&gt;="&amp;($A89+5))&gt;0,"Sperre",IF(COUNTIF(Einstellungen!$A$47:$A$50,($A89+5))&gt;0,"Nachschr.","")))))</f>
        <v/>
      </c>
      <c r="I89" s="32">
        <f>IF(A89="","",COUNTIFS($I$8:$I$67,A89,$D$8:$D$67,"Klassenarbeit"))</f>
        <v/>
      </c>
      <c r="J89" s="32">
        <f>IF(A89="","",IF(A89&lt;=Einstellungen!$C$6,1,2))</f>
        <v/>
      </c>
    </row>
    <row r="90">
      <c r="A90" s="40">
        <f>IF(A89="","",IF(A89+7&gt;Einstellungen!$C$7,"",A89+7))</f>
        <v/>
      </c>
      <c r="B90" s="32">
        <f>IF(A90="","",WEEKNUM(A90,21))</f>
        <v/>
      </c>
      <c r="C90" s="44">
        <f>IF($A90="","",IF(COUNTIF($A$8:$A$67,($A90+0))&gt;0,IF(INDEX($C$8:$C$67,MATCH(($A90+0),$A$8:$A$67,0))="","?",INDEX($C$8:$C$67,MATCH(($A90+0),$A$8:$A$67,0)))&amp;IF(COUNTIF($A$8:$A$67,($A90+0))&gt;1," +"&amp;(COUNTIF($A$8:$A$67,($A90+0))-1),""),IF(COUNTIFS(Einstellungen!$A$23:$A$34,"&lt;="&amp;($A90+0),Einstellungen!$B$23:$B$34,"&gt;="&amp;($A90+0))&gt;0,"Ferien",IF(COUNTIFS(Einstellungen!$A$38:$A$43,"&lt;="&amp;($A90+0),Einstellungen!$B$38:$B$43,"&gt;="&amp;($A90+0))&gt;0,"Sperre",IF(COUNTIF(Einstellungen!$A$47:$A$50,($A90+0))&gt;0,"Nachschr.","")))))</f>
        <v/>
      </c>
      <c r="D90" s="44">
        <f>IF($A90="","",IF(COUNTIF($A$8:$A$67,($A90+1))&gt;0,IF(INDEX($C$8:$C$67,MATCH(($A90+1),$A$8:$A$67,0))="","?",INDEX($C$8:$C$67,MATCH(($A90+1),$A$8:$A$67,0)))&amp;IF(COUNTIF($A$8:$A$67,($A90+1))&gt;1," +"&amp;(COUNTIF($A$8:$A$67,($A90+1))-1),""),IF(COUNTIFS(Einstellungen!$A$23:$A$34,"&lt;="&amp;($A90+1),Einstellungen!$B$23:$B$34,"&gt;="&amp;($A90+1))&gt;0,"Ferien",IF(COUNTIFS(Einstellungen!$A$38:$A$43,"&lt;="&amp;($A90+1),Einstellungen!$B$38:$B$43,"&gt;="&amp;($A90+1))&gt;0,"Sperre",IF(COUNTIF(Einstellungen!$A$47:$A$50,($A90+1))&gt;0,"Nachschr.","")))))</f>
        <v/>
      </c>
      <c r="E90" s="44">
        <f>IF($A90="","",IF(COUNTIF($A$8:$A$67,($A90+2))&gt;0,IF(INDEX($C$8:$C$67,MATCH(($A90+2),$A$8:$A$67,0))="","?",INDEX($C$8:$C$67,MATCH(($A90+2),$A$8:$A$67,0)))&amp;IF(COUNTIF($A$8:$A$67,($A90+2))&gt;1," +"&amp;(COUNTIF($A$8:$A$67,($A90+2))-1),""),IF(COUNTIFS(Einstellungen!$A$23:$A$34,"&lt;="&amp;($A90+2),Einstellungen!$B$23:$B$34,"&gt;="&amp;($A90+2))&gt;0,"Ferien",IF(COUNTIFS(Einstellungen!$A$38:$A$43,"&lt;="&amp;($A90+2),Einstellungen!$B$38:$B$43,"&gt;="&amp;($A90+2))&gt;0,"Sperre",IF(COUNTIF(Einstellungen!$A$47:$A$50,($A90+2))&gt;0,"Nachschr.","")))))</f>
        <v/>
      </c>
      <c r="F90" s="44">
        <f>IF($A90="","",IF(COUNTIF($A$8:$A$67,($A90+3))&gt;0,IF(INDEX($C$8:$C$67,MATCH(($A90+3),$A$8:$A$67,0))="","?",INDEX($C$8:$C$67,MATCH(($A90+3),$A$8:$A$67,0)))&amp;IF(COUNTIF($A$8:$A$67,($A90+3))&gt;1," +"&amp;(COUNTIF($A$8:$A$67,($A90+3))-1),""),IF(COUNTIFS(Einstellungen!$A$23:$A$34,"&lt;="&amp;($A90+3),Einstellungen!$B$23:$B$34,"&gt;="&amp;($A90+3))&gt;0,"Ferien",IF(COUNTIFS(Einstellungen!$A$38:$A$43,"&lt;="&amp;($A90+3),Einstellungen!$B$38:$B$43,"&gt;="&amp;($A90+3))&gt;0,"Sperre",IF(COUNTIF(Einstellungen!$A$47:$A$50,($A90+3))&gt;0,"Nachschr.","")))))</f>
        <v/>
      </c>
      <c r="G90" s="44">
        <f>IF($A90="","",IF(COUNTIF($A$8:$A$67,($A90+4))&gt;0,IF(INDEX($C$8:$C$67,MATCH(($A90+4),$A$8:$A$67,0))="","?",INDEX($C$8:$C$67,MATCH(($A90+4),$A$8:$A$67,0)))&amp;IF(COUNTIF($A$8:$A$67,($A90+4))&gt;1," +"&amp;(COUNTIF($A$8:$A$67,($A90+4))-1),""),IF(COUNTIFS(Einstellungen!$A$23:$A$34,"&lt;="&amp;($A90+4),Einstellungen!$B$23:$B$34,"&gt;="&amp;($A90+4))&gt;0,"Ferien",IF(COUNTIFS(Einstellungen!$A$38:$A$43,"&lt;="&amp;($A90+4),Einstellungen!$B$38:$B$43,"&gt;="&amp;($A90+4))&gt;0,"Sperre",IF(COUNTIF(Einstellungen!$A$47:$A$50,($A90+4))&gt;0,"Nachschr.","")))))</f>
        <v/>
      </c>
      <c r="H90" s="44">
        <f>IF($A90="","",IF(COUNTIF($A$8:$A$67,($A90+5))&gt;0,IF(INDEX($C$8:$C$67,MATCH(($A90+5),$A$8:$A$67,0))="","?",INDEX($C$8:$C$67,MATCH(($A90+5),$A$8:$A$67,0)))&amp;IF(COUNTIF($A$8:$A$67,($A90+5))&gt;1," +"&amp;(COUNTIF($A$8:$A$67,($A90+5))-1),""),IF(COUNTIFS(Einstellungen!$A$23:$A$34,"&lt;="&amp;($A90+5),Einstellungen!$B$23:$B$34,"&gt;="&amp;($A90+5))&gt;0,"Ferien",IF(COUNTIFS(Einstellungen!$A$38:$A$43,"&lt;="&amp;($A90+5),Einstellungen!$B$38:$B$43,"&gt;="&amp;($A90+5))&gt;0,"Sperre",IF(COUNTIF(Einstellungen!$A$47:$A$50,($A90+5))&gt;0,"Nachschr.","")))))</f>
        <v/>
      </c>
      <c r="I90" s="32">
        <f>IF(A90="","",COUNTIFS($I$8:$I$67,A90,$D$8:$D$67,"Klassenarbeit"))</f>
        <v/>
      </c>
      <c r="J90" s="32">
        <f>IF(A90="","",IF(A90&lt;=Einstellungen!$C$6,1,2))</f>
        <v/>
      </c>
    </row>
    <row r="91">
      <c r="A91" s="40">
        <f>IF(A90="","",IF(A90+7&gt;Einstellungen!$C$7,"",A90+7))</f>
        <v/>
      </c>
      <c r="B91" s="32">
        <f>IF(A91="","",WEEKNUM(A91,21))</f>
        <v/>
      </c>
      <c r="C91" s="44">
        <f>IF($A91="","",IF(COUNTIF($A$8:$A$67,($A91+0))&gt;0,IF(INDEX($C$8:$C$67,MATCH(($A91+0),$A$8:$A$67,0))="","?",INDEX($C$8:$C$67,MATCH(($A91+0),$A$8:$A$67,0)))&amp;IF(COUNTIF($A$8:$A$67,($A91+0))&gt;1," +"&amp;(COUNTIF($A$8:$A$67,($A91+0))-1),""),IF(COUNTIFS(Einstellungen!$A$23:$A$34,"&lt;="&amp;($A91+0),Einstellungen!$B$23:$B$34,"&gt;="&amp;($A91+0))&gt;0,"Ferien",IF(COUNTIFS(Einstellungen!$A$38:$A$43,"&lt;="&amp;($A91+0),Einstellungen!$B$38:$B$43,"&gt;="&amp;($A91+0))&gt;0,"Sperre",IF(COUNTIF(Einstellungen!$A$47:$A$50,($A91+0))&gt;0,"Nachschr.","")))))</f>
        <v/>
      </c>
      <c r="D91" s="44">
        <f>IF($A91="","",IF(COUNTIF($A$8:$A$67,($A91+1))&gt;0,IF(INDEX($C$8:$C$67,MATCH(($A91+1),$A$8:$A$67,0))="","?",INDEX($C$8:$C$67,MATCH(($A91+1),$A$8:$A$67,0)))&amp;IF(COUNTIF($A$8:$A$67,($A91+1))&gt;1," +"&amp;(COUNTIF($A$8:$A$67,($A91+1))-1),""),IF(COUNTIFS(Einstellungen!$A$23:$A$34,"&lt;="&amp;($A91+1),Einstellungen!$B$23:$B$34,"&gt;="&amp;($A91+1))&gt;0,"Ferien",IF(COUNTIFS(Einstellungen!$A$38:$A$43,"&lt;="&amp;($A91+1),Einstellungen!$B$38:$B$43,"&gt;="&amp;($A91+1))&gt;0,"Sperre",IF(COUNTIF(Einstellungen!$A$47:$A$50,($A91+1))&gt;0,"Nachschr.","")))))</f>
        <v/>
      </c>
      <c r="E91" s="44">
        <f>IF($A91="","",IF(COUNTIF($A$8:$A$67,($A91+2))&gt;0,IF(INDEX($C$8:$C$67,MATCH(($A91+2),$A$8:$A$67,0))="","?",INDEX($C$8:$C$67,MATCH(($A91+2),$A$8:$A$67,0)))&amp;IF(COUNTIF($A$8:$A$67,($A91+2))&gt;1," +"&amp;(COUNTIF($A$8:$A$67,($A91+2))-1),""),IF(COUNTIFS(Einstellungen!$A$23:$A$34,"&lt;="&amp;($A91+2),Einstellungen!$B$23:$B$34,"&gt;="&amp;($A91+2))&gt;0,"Ferien",IF(COUNTIFS(Einstellungen!$A$38:$A$43,"&lt;="&amp;($A91+2),Einstellungen!$B$38:$B$43,"&gt;="&amp;($A91+2))&gt;0,"Sperre",IF(COUNTIF(Einstellungen!$A$47:$A$50,($A91+2))&gt;0,"Nachschr.","")))))</f>
        <v/>
      </c>
      <c r="F91" s="44">
        <f>IF($A91="","",IF(COUNTIF($A$8:$A$67,($A91+3))&gt;0,IF(INDEX($C$8:$C$67,MATCH(($A91+3),$A$8:$A$67,0))="","?",INDEX($C$8:$C$67,MATCH(($A91+3),$A$8:$A$67,0)))&amp;IF(COUNTIF($A$8:$A$67,($A91+3))&gt;1," +"&amp;(COUNTIF($A$8:$A$67,($A91+3))-1),""),IF(COUNTIFS(Einstellungen!$A$23:$A$34,"&lt;="&amp;($A91+3),Einstellungen!$B$23:$B$34,"&gt;="&amp;($A91+3))&gt;0,"Ferien",IF(COUNTIFS(Einstellungen!$A$38:$A$43,"&lt;="&amp;($A91+3),Einstellungen!$B$38:$B$43,"&gt;="&amp;($A91+3))&gt;0,"Sperre",IF(COUNTIF(Einstellungen!$A$47:$A$50,($A91+3))&gt;0,"Nachschr.","")))))</f>
        <v/>
      </c>
      <c r="G91" s="44">
        <f>IF($A91="","",IF(COUNTIF($A$8:$A$67,($A91+4))&gt;0,IF(INDEX($C$8:$C$67,MATCH(($A91+4),$A$8:$A$67,0))="","?",INDEX($C$8:$C$67,MATCH(($A91+4),$A$8:$A$67,0)))&amp;IF(COUNTIF($A$8:$A$67,($A91+4))&gt;1," +"&amp;(COUNTIF($A$8:$A$67,($A91+4))-1),""),IF(COUNTIFS(Einstellungen!$A$23:$A$34,"&lt;="&amp;($A91+4),Einstellungen!$B$23:$B$34,"&gt;="&amp;($A91+4))&gt;0,"Ferien",IF(COUNTIFS(Einstellungen!$A$38:$A$43,"&lt;="&amp;($A91+4),Einstellungen!$B$38:$B$43,"&gt;="&amp;($A91+4))&gt;0,"Sperre",IF(COUNTIF(Einstellungen!$A$47:$A$50,($A91+4))&gt;0,"Nachschr.","")))))</f>
        <v/>
      </c>
      <c r="H91" s="44">
        <f>IF($A91="","",IF(COUNTIF($A$8:$A$67,($A91+5))&gt;0,IF(INDEX($C$8:$C$67,MATCH(($A91+5),$A$8:$A$67,0))="","?",INDEX($C$8:$C$67,MATCH(($A91+5),$A$8:$A$67,0)))&amp;IF(COUNTIF($A$8:$A$67,($A91+5))&gt;1," +"&amp;(COUNTIF($A$8:$A$67,($A91+5))-1),""),IF(COUNTIFS(Einstellungen!$A$23:$A$34,"&lt;="&amp;($A91+5),Einstellungen!$B$23:$B$34,"&gt;="&amp;($A91+5))&gt;0,"Ferien",IF(COUNTIFS(Einstellungen!$A$38:$A$43,"&lt;="&amp;($A91+5),Einstellungen!$B$38:$B$43,"&gt;="&amp;($A91+5))&gt;0,"Sperre",IF(COUNTIF(Einstellungen!$A$47:$A$50,($A91+5))&gt;0,"Nachschr.","")))))</f>
        <v/>
      </c>
      <c r="I91" s="32">
        <f>IF(A91="","",COUNTIFS($I$8:$I$67,A91,$D$8:$D$67,"Klassenarbeit"))</f>
        <v/>
      </c>
      <c r="J91" s="32">
        <f>IF(A91="","",IF(A91&lt;=Einstellungen!$C$6,1,2))</f>
        <v/>
      </c>
    </row>
    <row r="92">
      <c r="A92" s="40">
        <f>IF(A91="","",IF(A91+7&gt;Einstellungen!$C$7,"",A91+7))</f>
        <v/>
      </c>
      <c r="B92" s="32">
        <f>IF(A92="","",WEEKNUM(A92,21))</f>
        <v/>
      </c>
      <c r="C92" s="44">
        <f>IF($A92="","",IF(COUNTIF($A$8:$A$67,($A92+0))&gt;0,IF(INDEX($C$8:$C$67,MATCH(($A92+0),$A$8:$A$67,0))="","?",INDEX($C$8:$C$67,MATCH(($A92+0),$A$8:$A$67,0)))&amp;IF(COUNTIF($A$8:$A$67,($A92+0))&gt;1," +"&amp;(COUNTIF($A$8:$A$67,($A92+0))-1),""),IF(COUNTIFS(Einstellungen!$A$23:$A$34,"&lt;="&amp;($A92+0),Einstellungen!$B$23:$B$34,"&gt;="&amp;($A92+0))&gt;0,"Ferien",IF(COUNTIFS(Einstellungen!$A$38:$A$43,"&lt;="&amp;($A92+0),Einstellungen!$B$38:$B$43,"&gt;="&amp;($A92+0))&gt;0,"Sperre",IF(COUNTIF(Einstellungen!$A$47:$A$50,($A92+0))&gt;0,"Nachschr.","")))))</f>
        <v/>
      </c>
      <c r="D92" s="44">
        <f>IF($A92="","",IF(COUNTIF($A$8:$A$67,($A92+1))&gt;0,IF(INDEX($C$8:$C$67,MATCH(($A92+1),$A$8:$A$67,0))="","?",INDEX($C$8:$C$67,MATCH(($A92+1),$A$8:$A$67,0)))&amp;IF(COUNTIF($A$8:$A$67,($A92+1))&gt;1," +"&amp;(COUNTIF($A$8:$A$67,($A92+1))-1),""),IF(COUNTIFS(Einstellungen!$A$23:$A$34,"&lt;="&amp;($A92+1),Einstellungen!$B$23:$B$34,"&gt;="&amp;($A92+1))&gt;0,"Ferien",IF(COUNTIFS(Einstellungen!$A$38:$A$43,"&lt;="&amp;($A92+1),Einstellungen!$B$38:$B$43,"&gt;="&amp;($A92+1))&gt;0,"Sperre",IF(COUNTIF(Einstellungen!$A$47:$A$50,($A92+1))&gt;0,"Nachschr.","")))))</f>
        <v/>
      </c>
      <c r="E92" s="44">
        <f>IF($A92="","",IF(COUNTIF($A$8:$A$67,($A92+2))&gt;0,IF(INDEX($C$8:$C$67,MATCH(($A92+2),$A$8:$A$67,0))="","?",INDEX($C$8:$C$67,MATCH(($A92+2),$A$8:$A$67,0)))&amp;IF(COUNTIF($A$8:$A$67,($A92+2))&gt;1," +"&amp;(COUNTIF($A$8:$A$67,($A92+2))-1),""),IF(COUNTIFS(Einstellungen!$A$23:$A$34,"&lt;="&amp;($A92+2),Einstellungen!$B$23:$B$34,"&gt;="&amp;($A92+2))&gt;0,"Ferien",IF(COUNTIFS(Einstellungen!$A$38:$A$43,"&lt;="&amp;($A92+2),Einstellungen!$B$38:$B$43,"&gt;="&amp;($A92+2))&gt;0,"Sperre",IF(COUNTIF(Einstellungen!$A$47:$A$50,($A92+2))&gt;0,"Nachschr.","")))))</f>
        <v/>
      </c>
      <c r="F92" s="44">
        <f>IF($A92="","",IF(COUNTIF($A$8:$A$67,($A92+3))&gt;0,IF(INDEX($C$8:$C$67,MATCH(($A92+3),$A$8:$A$67,0))="","?",INDEX($C$8:$C$67,MATCH(($A92+3),$A$8:$A$67,0)))&amp;IF(COUNTIF($A$8:$A$67,($A92+3))&gt;1," +"&amp;(COUNTIF($A$8:$A$67,($A92+3))-1),""),IF(COUNTIFS(Einstellungen!$A$23:$A$34,"&lt;="&amp;($A92+3),Einstellungen!$B$23:$B$34,"&gt;="&amp;($A92+3))&gt;0,"Ferien",IF(COUNTIFS(Einstellungen!$A$38:$A$43,"&lt;="&amp;($A92+3),Einstellungen!$B$38:$B$43,"&gt;="&amp;($A92+3))&gt;0,"Sperre",IF(COUNTIF(Einstellungen!$A$47:$A$50,($A92+3))&gt;0,"Nachschr.","")))))</f>
        <v/>
      </c>
      <c r="G92" s="44">
        <f>IF($A92="","",IF(COUNTIF($A$8:$A$67,($A92+4))&gt;0,IF(INDEX($C$8:$C$67,MATCH(($A92+4),$A$8:$A$67,0))="","?",INDEX($C$8:$C$67,MATCH(($A92+4),$A$8:$A$67,0)))&amp;IF(COUNTIF($A$8:$A$67,($A92+4))&gt;1," +"&amp;(COUNTIF($A$8:$A$67,($A92+4))-1),""),IF(COUNTIFS(Einstellungen!$A$23:$A$34,"&lt;="&amp;($A92+4),Einstellungen!$B$23:$B$34,"&gt;="&amp;($A92+4))&gt;0,"Ferien",IF(COUNTIFS(Einstellungen!$A$38:$A$43,"&lt;="&amp;($A92+4),Einstellungen!$B$38:$B$43,"&gt;="&amp;($A92+4))&gt;0,"Sperre",IF(COUNTIF(Einstellungen!$A$47:$A$50,($A92+4))&gt;0,"Nachschr.","")))))</f>
        <v/>
      </c>
      <c r="H92" s="44">
        <f>IF($A92="","",IF(COUNTIF($A$8:$A$67,($A92+5))&gt;0,IF(INDEX($C$8:$C$67,MATCH(($A92+5),$A$8:$A$67,0))="","?",INDEX($C$8:$C$67,MATCH(($A92+5),$A$8:$A$67,0)))&amp;IF(COUNTIF($A$8:$A$67,($A92+5))&gt;1," +"&amp;(COUNTIF($A$8:$A$67,($A92+5))-1),""),IF(COUNTIFS(Einstellungen!$A$23:$A$34,"&lt;="&amp;($A92+5),Einstellungen!$B$23:$B$34,"&gt;="&amp;($A92+5))&gt;0,"Ferien",IF(COUNTIFS(Einstellungen!$A$38:$A$43,"&lt;="&amp;($A92+5),Einstellungen!$B$38:$B$43,"&gt;="&amp;($A92+5))&gt;0,"Sperre",IF(COUNTIF(Einstellungen!$A$47:$A$50,($A92+5))&gt;0,"Nachschr.","")))))</f>
        <v/>
      </c>
      <c r="I92" s="32">
        <f>IF(A92="","",COUNTIFS($I$8:$I$67,A92,$D$8:$D$67,"Klassenarbeit"))</f>
        <v/>
      </c>
      <c r="J92" s="32">
        <f>IF(A92="","",IF(A92&lt;=Einstellungen!$C$6,1,2))</f>
        <v/>
      </c>
    </row>
    <row r="93">
      <c r="A93" s="40">
        <f>IF(A92="","",IF(A92+7&gt;Einstellungen!$C$7,"",A92+7))</f>
        <v/>
      </c>
      <c r="B93" s="32">
        <f>IF(A93="","",WEEKNUM(A93,21))</f>
        <v/>
      </c>
      <c r="C93" s="44">
        <f>IF($A93="","",IF(COUNTIF($A$8:$A$67,($A93+0))&gt;0,IF(INDEX($C$8:$C$67,MATCH(($A93+0),$A$8:$A$67,0))="","?",INDEX($C$8:$C$67,MATCH(($A93+0),$A$8:$A$67,0)))&amp;IF(COUNTIF($A$8:$A$67,($A93+0))&gt;1," +"&amp;(COUNTIF($A$8:$A$67,($A93+0))-1),""),IF(COUNTIFS(Einstellungen!$A$23:$A$34,"&lt;="&amp;($A93+0),Einstellungen!$B$23:$B$34,"&gt;="&amp;($A93+0))&gt;0,"Ferien",IF(COUNTIFS(Einstellungen!$A$38:$A$43,"&lt;="&amp;($A93+0),Einstellungen!$B$38:$B$43,"&gt;="&amp;($A93+0))&gt;0,"Sperre",IF(COUNTIF(Einstellungen!$A$47:$A$50,($A93+0))&gt;0,"Nachschr.","")))))</f>
        <v/>
      </c>
      <c r="D93" s="44">
        <f>IF($A93="","",IF(COUNTIF($A$8:$A$67,($A93+1))&gt;0,IF(INDEX($C$8:$C$67,MATCH(($A93+1),$A$8:$A$67,0))="","?",INDEX($C$8:$C$67,MATCH(($A93+1),$A$8:$A$67,0)))&amp;IF(COUNTIF($A$8:$A$67,($A93+1))&gt;1," +"&amp;(COUNTIF($A$8:$A$67,($A93+1))-1),""),IF(COUNTIFS(Einstellungen!$A$23:$A$34,"&lt;="&amp;($A93+1),Einstellungen!$B$23:$B$34,"&gt;="&amp;($A93+1))&gt;0,"Ferien",IF(COUNTIFS(Einstellungen!$A$38:$A$43,"&lt;="&amp;($A93+1),Einstellungen!$B$38:$B$43,"&gt;="&amp;($A93+1))&gt;0,"Sperre",IF(COUNTIF(Einstellungen!$A$47:$A$50,($A93+1))&gt;0,"Nachschr.","")))))</f>
        <v/>
      </c>
      <c r="E93" s="44">
        <f>IF($A93="","",IF(COUNTIF($A$8:$A$67,($A93+2))&gt;0,IF(INDEX($C$8:$C$67,MATCH(($A93+2),$A$8:$A$67,0))="","?",INDEX($C$8:$C$67,MATCH(($A93+2),$A$8:$A$67,0)))&amp;IF(COUNTIF($A$8:$A$67,($A93+2))&gt;1," +"&amp;(COUNTIF($A$8:$A$67,($A93+2))-1),""),IF(COUNTIFS(Einstellungen!$A$23:$A$34,"&lt;="&amp;($A93+2),Einstellungen!$B$23:$B$34,"&gt;="&amp;($A93+2))&gt;0,"Ferien",IF(COUNTIFS(Einstellungen!$A$38:$A$43,"&lt;="&amp;($A93+2),Einstellungen!$B$38:$B$43,"&gt;="&amp;($A93+2))&gt;0,"Sperre",IF(COUNTIF(Einstellungen!$A$47:$A$50,($A93+2))&gt;0,"Nachschr.","")))))</f>
        <v/>
      </c>
      <c r="F93" s="44">
        <f>IF($A93="","",IF(COUNTIF($A$8:$A$67,($A93+3))&gt;0,IF(INDEX($C$8:$C$67,MATCH(($A93+3),$A$8:$A$67,0))="","?",INDEX($C$8:$C$67,MATCH(($A93+3),$A$8:$A$67,0)))&amp;IF(COUNTIF($A$8:$A$67,($A93+3))&gt;1," +"&amp;(COUNTIF($A$8:$A$67,($A93+3))-1),""),IF(COUNTIFS(Einstellungen!$A$23:$A$34,"&lt;="&amp;($A93+3),Einstellungen!$B$23:$B$34,"&gt;="&amp;($A93+3))&gt;0,"Ferien",IF(COUNTIFS(Einstellungen!$A$38:$A$43,"&lt;="&amp;($A93+3),Einstellungen!$B$38:$B$43,"&gt;="&amp;($A93+3))&gt;0,"Sperre",IF(COUNTIF(Einstellungen!$A$47:$A$50,($A93+3))&gt;0,"Nachschr.","")))))</f>
        <v/>
      </c>
      <c r="G93" s="44">
        <f>IF($A93="","",IF(COUNTIF($A$8:$A$67,($A93+4))&gt;0,IF(INDEX($C$8:$C$67,MATCH(($A93+4),$A$8:$A$67,0))="","?",INDEX($C$8:$C$67,MATCH(($A93+4),$A$8:$A$67,0)))&amp;IF(COUNTIF($A$8:$A$67,($A93+4))&gt;1," +"&amp;(COUNTIF($A$8:$A$67,($A93+4))-1),""),IF(COUNTIFS(Einstellungen!$A$23:$A$34,"&lt;="&amp;($A93+4),Einstellungen!$B$23:$B$34,"&gt;="&amp;($A93+4))&gt;0,"Ferien",IF(COUNTIFS(Einstellungen!$A$38:$A$43,"&lt;="&amp;($A93+4),Einstellungen!$B$38:$B$43,"&gt;="&amp;($A93+4))&gt;0,"Sperre",IF(COUNTIF(Einstellungen!$A$47:$A$50,($A93+4))&gt;0,"Nachschr.","")))))</f>
        <v/>
      </c>
      <c r="H93" s="44">
        <f>IF($A93="","",IF(COUNTIF($A$8:$A$67,($A93+5))&gt;0,IF(INDEX($C$8:$C$67,MATCH(($A93+5),$A$8:$A$67,0))="","?",INDEX($C$8:$C$67,MATCH(($A93+5),$A$8:$A$67,0)))&amp;IF(COUNTIF($A$8:$A$67,($A93+5))&gt;1," +"&amp;(COUNTIF($A$8:$A$67,($A93+5))-1),""),IF(COUNTIFS(Einstellungen!$A$23:$A$34,"&lt;="&amp;($A93+5),Einstellungen!$B$23:$B$34,"&gt;="&amp;($A93+5))&gt;0,"Ferien",IF(COUNTIFS(Einstellungen!$A$38:$A$43,"&lt;="&amp;($A93+5),Einstellungen!$B$38:$B$43,"&gt;="&amp;($A93+5))&gt;0,"Sperre",IF(COUNTIF(Einstellungen!$A$47:$A$50,($A93+5))&gt;0,"Nachschr.","")))))</f>
        <v/>
      </c>
      <c r="I93" s="32">
        <f>IF(A93="","",COUNTIFS($I$8:$I$67,A93,$D$8:$D$67,"Klassenarbeit"))</f>
        <v/>
      </c>
      <c r="J93" s="32">
        <f>IF(A93="","",IF(A93&lt;=Einstellungen!$C$6,1,2))</f>
        <v/>
      </c>
    </row>
    <row r="94">
      <c r="A94" s="40">
        <f>IF(A93="","",IF(A93+7&gt;Einstellungen!$C$7,"",A93+7))</f>
        <v/>
      </c>
      <c r="B94" s="32">
        <f>IF(A94="","",WEEKNUM(A94,21))</f>
        <v/>
      </c>
      <c r="C94" s="44">
        <f>IF($A94="","",IF(COUNTIF($A$8:$A$67,($A94+0))&gt;0,IF(INDEX($C$8:$C$67,MATCH(($A94+0),$A$8:$A$67,0))="","?",INDEX($C$8:$C$67,MATCH(($A94+0),$A$8:$A$67,0)))&amp;IF(COUNTIF($A$8:$A$67,($A94+0))&gt;1," +"&amp;(COUNTIF($A$8:$A$67,($A94+0))-1),""),IF(COUNTIFS(Einstellungen!$A$23:$A$34,"&lt;="&amp;($A94+0),Einstellungen!$B$23:$B$34,"&gt;="&amp;($A94+0))&gt;0,"Ferien",IF(COUNTIFS(Einstellungen!$A$38:$A$43,"&lt;="&amp;($A94+0),Einstellungen!$B$38:$B$43,"&gt;="&amp;($A94+0))&gt;0,"Sperre",IF(COUNTIF(Einstellungen!$A$47:$A$50,($A94+0))&gt;0,"Nachschr.","")))))</f>
        <v/>
      </c>
      <c r="D94" s="44">
        <f>IF($A94="","",IF(COUNTIF($A$8:$A$67,($A94+1))&gt;0,IF(INDEX($C$8:$C$67,MATCH(($A94+1),$A$8:$A$67,0))="","?",INDEX($C$8:$C$67,MATCH(($A94+1),$A$8:$A$67,0)))&amp;IF(COUNTIF($A$8:$A$67,($A94+1))&gt;1," +"&amp;(COUNTIF($A$8:$A$67,($A94+1))-1),""),IF(COUNTIFS(Einstellungen!$A$23:$A$34,"&lt;="&amp;($A94+1),Einstellungen!$B$23:$B$34,"&gt;="&amp;($A94+1))&gt;0,"Ferien",IF(COUNTIFS(Einstellungen!$A$38:$A$43,"&lt;="&amp;($A94+1),Einstellungen!$B$38:$B$43,"&gt;="&amp;($A94+1))&gt;0,"Sperre",IF(COUNTIF(Einstellungen!$A$47:$A$50,($A94+1))&gt;0,"Nachschr.","")))))</f>
        <v/>
      </c>
      <c r="E94" s="44">
        <f>IF($A94="","",IF(COUNTIF($A$8:$A$67,($A94+2))&gt;0,IF(INDEX($C$8:$C$67,MATCH(($A94+2),$A$8:$A$67,0))="","?",INDEX($C$8:$C$67,MATCH(($A94+2),$A$8:$A$67,0)))&amp;IF(COUNTIF($A$8:$A$67,($A94+2))&gt;1," +"&amp;(COUNTIF($A$8:$A$67,($A94+2))-1),""),IF(COUNTIFS(Einstellungen!$A$23:$A$34,"&lt;="&amp;($A94+2),Einstellungen!$B$23:$B$34,"&gt;="&amp;($A94+2))&gt;0,"Ferien",IF(COUNTIFS(Einstellungen!$A$38:$A$43,"&lt;="&amp;($A94+2),Einstellungen!$B$38:$B$43,"&gt;="&amp;($A94+2))&gt;0,"Sperre",IF(COUNTIF(Einstellungen!$A$47:$A$50,($A94+2))&gt;0,"Nachschr.","")))))</f>
        <v/>
      </c>
      <c r="F94" s="44">
        <f>IF($A94="","",IF(COUNTIF($A$8:$A$67,($A94+3))&gt;0,IF(INDEX($C$8:$C$67,MATCH(($A94+3),$A$8:$A$67,0))="","?",INDEX($C$8:$C$67,MATCH(($A94+3),$A$8:$A$67,0)))&amp;IF(COUNTIF($A$8:$A$67,($A94+3))&gt;1," +"&amp;(COUNTIF($A$8:$A$67,($A94+3))-1),""),IF(COUNTIFS(Einstellungen!$A$23:$A$34,"&lt;="&amp;($A94+3),Einstellungen!$B$23:$B$34,"&gt;="&amp;($A94+3))&gt;0,"Ferien",IF(COUNTIFS(Einstellungen!$A$38:$A$43,"&lt;="&amp;($A94+3),Einstellungen!$B$38:$B$43,"&gt;="&amp;($A94+3))&gt;0,"Sperre",IF(COUNTIF(Einstellungen!$A$47:$A$50,($A94+3))&gt;0,"Nachschr.","")))))</f>
        <v/>
      </c>
      <c r="G94" s="44">
        <f>IF($A94="","",IF(COUNTIF($A$8:$A$67,($A94+4))&gt;0,IF(INDEX($C$8:$C$67,MATCH(($A94+4),$A$8:$A$67,0))="","?",INDEX($C$8:$C$67,MATCH(($A94+4),$A$8:$A$67,0)))&amp;IF(COUNTIF($A$8:$A$67,($A94+4))&gt;1," +"&amp;(COUNTIF($A$8:$A$67,($A94+4))-1),""),IF(COUNTIFS(Einstellungen!$A$23:$A$34,"&lt;="&amp;($A94+4),Einstellungen!$B$23:$B$34,"&gt;="&amp;($A94+4))&gt;0,"Ferien",IF(COUNTIFS(Einstellungen!$A$38:$A$43,"&lt;="&amp;($A94+4),Einstellungen!$B$38:$B$43,"&gt;="&amp;($A94+4))&gt;0,"Sperre",IF(COUNTIF(Einstellungen!$A$47:$A$50,($A94+4))&gt;0,"Nachschr.","")))))</f>
        <v/>
      </c>
      <c r="H94" s="44">
        <f>IF($A94="","",IF(COUNTIF($A$8:$A$67,($A94+5))&gt;0,IF(INDEX($C$8:$C$67,MATCH(($A94+5),$A$8:$A$67,0))="","?",INDEX($C$8:$C$67,MATCH(($A94+5),$A$8:$A$67,0)))&amp;IF(COUNTIF($A$8:$A$67,($A94+5))&gt;1," +"&amp;(COUNTIF($A$8:$A$67,($A94+5))-1),""),IF(COUNTIFS(Einstellungen!$A$23:$A$34,"&lt;="&amp;($A94+5),Einstellungen!$B$23:$B$34,"&gt;="&amp;($A94+5))&gt;0,"Ferien",IF(COUNTIFS(Einstellungen!$A$38:$A$43,"&lt;="&amp;($A94+5),Einstellungen!$B$38:$B$43,"&gt;="&amp;($A94+5))&gt;0,"Sperre",IF(COUNTIF(Einstellungen!$A$47:$A$50,($A94+5))&gt;0,"Nachschr.","")))))</f>
        <v/>
      </c>
      <c r="I94" s="32">
        <f>IF(A94="","",COUNTIFS($I$8:$I$67,A94,$D$8:$D$67,"Klassenarbeit"))</f>
        <v/>
      </c>
      <c r="J94" s="32">
        <f>IF(A94="","",IF(A94&lt;=Einstellungen!$C$6,1,2))</f>
        <v/>
      </c>
    </row>
    <row r="95">
      <c r="A95" s="40">
        <f>IF(A94="","",IF(A94+7&gt;Einstellungen!$C$7,"",A94+7))</f>
        <v/>
      </c>
      <c r="B95" s="32">
        <f>IF(A95="","",WEEKNUM(A95,21))</f>
        <v/>
      </c>
      <c r="C95" s="44">
        <f>IF($A95="","",IF(COUNTIF($A$8:$A$67,($A95+0))&gt;0,IF(INDEX($C$8:$C$67,MATCH(($A95+0),$A$8:$A$67,0))="","?",INDEX($C$8:$C$67,MATCH(($A95+0),$A$8:$A$67,0)))&amp;IF(COUNTIF($A$8:$A$67,($A95+0))&gt;1," +"&amp;(COUNTIF($A$8:$A$67,($A95+0))-1),""),IF(COUNTIFS(Einstellungen!$A$23:$A$34,"&lt;="&amp;($A95+0),Einstellungen!$B$23:$B$34,"&gt;="&amp;($A95+0))&gt;0,"Ferien",IF(COUNTIFS(Einstellungen!$A$38:$A$43,"&lt;="&amp;($A95+0),Einstellungen!$B$38:$B$43,"&gt;="&amp;($A95+0))&gt;0,"Sperre",IF(COUNTIF(Einstellungen!$A$47:$A$50,($A95+0))&gt;0,"Nachschr.","")))))</f>
        <v/>
      </c>
      <c r="D95" s="44">
        <f>IF($A95="","",IF(COUNTIF($A$8:$A$67,($A95+1))&gt;0,IF(INDEX($C$8:$C$67,MATCH(($A95+1),$A$8:$A$67,0))="","?",INDEX($C$8:$C$67,MATCH(($A95+1),$A$8:$A$67,0)))&amp;IF(COUNTIF($A$8:$A$67,($A95+1))&gt;1," +"&amp;(COUNTIF($A$8:$A$67,($A95+1))-1),""),IF(COUNTIFS(Einstellungen!$A$23:$A$34,"&lt;="&amp;($A95+1),Einstellungen!$B$23:$B$34,"&gt;="&amp;($A95+1))&gt;0,"Ferien",IF(COUNTIFS(Einstellungen!$A$38:$A$43,"&lt;="&amp;($A95+1),Einstellungen!$B$38:$B$43,"&gt;="&amp;($A95+1))&gt;0,"Sperre",IF(COUNTIF(Einstellungen!$A$47:$A$50,($A95+1))&gt;0,"Nachschr.","")))))</f>
        <v/>
      </c>
      <c r="E95" s="44">
        <f>IF($A95="","",IF(COUNTIF($A$8:$A$67,($A95+2))&gt;0,IF(INDEX($C$8:$C$67,MATCH(($A95+2),$A$8:$A$67,0))="","?",INDEX($C$8:$C$67,MATCH(($A95+2),$A$8:$A$67,0)))&amp;IF(COUNTIF($A$8:$A$67,($A95+2))&gt;1," +"&amp;(COUNTIF($A$8:$A$67,($A95+2))-1),""),IF(COUNTIFS(Einstellungen!$A$23:$A$34,"&lt;="&amp;($A95+2),Einstellungen!$B$23:$B$34,"&gt;="&amp;($A95+2))&gt;0,"Ferien",IF(COUNTIFS(Einstellungen!$A$38:$A$43,"&lt;="&amp;($A95+2),Einstellungen!$B$38:$B$43,"&gt;="&amp;($A95+2))&gt;0,"Sperre",IF(COUNTIF(Einstellungen!$A$47:$A$50,($A95+2))&gt;0,"Nachschr.","")))))</f>
        <v/>
      </c>
      <c r="F95" s="44">
        <f>IF($A95="","",IF(COUNTIF($A$8:$A$67,($A95+3))&gt;0,IF(INDEX($C$8:$C$67,MATCH(($A95+3),$A$8:$A$67,0))="","?",INDEX($C$8:$C$67,MATCH(($A95+3),$A$8:$A$67,0)))&amp;IF(COUNTIF($A$8:$A$67,($A95+3))&gt;1," +"&amp;(COUNTIF($A$8:$A$67,($A95+3))-1),""),IF(COUNTIFS(Einstellungen!$A$23:$A$34,"&lt;="&amp;($A95+3),Einstellungen!$B$23:$B$34,"&gt;="&amp;($A95+3))&gt;0,"Ferien",IF(COUNTIFS(Einstellungen!$A$38:$A$43,"&lt;="&amp;($A95+3),Einstellungen!$B$38:$B$43,"&gt;="&amp;($A95+3))&gt;0,"Sperre",IF(COUNTIF(Einstellungen!$A$47:$A$50,($A95+3))&gt;0,"Nachschr.","")))))</f>
        <v/>
      </c>
      <c r="G95" s="44">
        <f>IF($A95="","",IF(COUNTIF($A$8:$A$67,($A95+4))&gt;0,IF(INDEX($C$8:$C$67,MATCH(($A95+4),$A$8:$A$67,0))="","?",INDEX($C$8:$C$67,MATCH(($A95+4),$A$8:$A$67,0)))&amp;IF(COUNTIF($A$8:$A$67,($A95+4))&gt;1," +"&amp;(COUNTIF($A$8:$A$67,($A95+4))-1),""),IF(COUNTIFS(Einstellungen!$A$23:$A$34,"&lt;="&amp;($A95+4),Einstellungen!$B$23:$B$34,"&gt;="&amp;($A95+4))&gt;0,"Ferien",IF(COUNTIFS(Einstellungen!$A$38:$A$43,"&lt;="&amp;($A95+4),Einstellungen!$B$38:$B$43,"&gt;="&amp;($A95+4))&gt;0,"Sperre",IF(COUNTIF(Einstellungen!$A$47:$A$50,($A95+4))&gt;0,"Nachschr.","")))))</f>
        <v/>
      </c>
      <c r="H95" s="44">
        <f>IF($A95="","",IF(COUNTIF($A$8:$A$67,($A95+5))&gt;0,IF(INDEX($C$8:$C$67,MATCH(($A95+5),$A$8:$A$67,0))="","?",INDEX($C$8:$C$67,MATCH(($A95+5),$A$8:$A$67,0)))&amp;IF(COUNTIF($A$8:$A$67,($A95+5))&gt;1," +"&amp;(COUNTIF($A$8:$A$67,($A95+5))-1),""),IF(COUNTIFS(Einstellungen!$A$23:$A$34,"&lt;="&amp;($A95+5),Einstellungen!$B$23:$B$34,"&gt;="&amp;($A95+5))&gt;0,"Ferien",IF(COUNTIFS(Einstellungen!$A$38:$A$43,"&lt;="&amp;($A95+5),Einstellungen!$B$38:$B$43,"&gt;="&amp;($A95+5))&gt;0,"Sperre",IF(COUNTIF(Einstellungen!$A$47:$A$50,($A95+5))&gt;0,"Nachschr.","")))))</f>
        <v/>
      </c>
      <c r="I95" s="32">
        <f>IF(A95="","",COUNTIFS($I$8:$I$67,A95,$D$8:$D$67,"Klassenarbeit"))</f>
        <v/>
      </c>
      <c r="J95" s="32">
        <f>IF(A95="","",IF(A95&lt;=Einstellungen!$C$6,1,2))</f>
        <v/>
      </c>
    </row>
    <row r="96">
      <c r="A96" s="40">
        <f>IF(A95="","",IF(A95+7&gt;Einstellungen!$C$7,"",A95+7))</f>
        <v/>
      </c>
      <c r="B96" s="32">
        <f>IF(A96="","",WEEKNUM(A96,21))</f>
        <v/>
      </c>
      <c r="C96" s="44">
        <f>IF($A96="","",IF(COUNTIF($A$8:$A$67,($A96+0))&gt;0,IF(INDEX($C$8:$C$67,MATCH(($A96+0),$A$8:$A$67,0))="","?",INDEX($C$8:$C$67,MATCH(($A96+0),$A$8:$A$67,0)))&amp;IF(COUNTIF($A$8:$A$67,($A96+0))&gt;1," +"&amp;(COUNTIF($A$8:$A$67,($A96+0))-1),""),IF(COUNTIFS(Einstellungen!$A$23:$A$34,"&lt;="&amp;($A96+0),Einstellungen!$B$23:$B$34,"&gt;="&amp;($A96+0))&gt;0,"Ferien",IF(COUNTIFS(Einstellungen!$A$38:$A$43,"&lt;="&amp;($A96+0),Einstellungen!$B$38:$B$43,"&gt;="&amp;($A96+0))&gt;0,"Sperre",IF(COUNTIF(Einstellungen!$A$47:$A$50,($A96+0))&gt;0,"Nachschr.","")))))</f>
        <v/>
      </c>
      <c r="D96" s="44">
        <f>IF($A96="","",IF(COUNTIF($A$8:$A$67,($A96+1))&gt;0,IF(INDEX($C$8:$C$67,MATCH(($A96+1),$A$8:$A$67,0))="","?",INDEX($C$8:$C$67,MATCH(($A96+1),$A$8:$A$67,0)))&amp;IF(COUNTIF($A$8:$A$67,($A96+1))&gt;1," +"&amp;(COUNTIF($A$8:$A$67,($A96+1))-1),""),IF(COUNTIFS(Einstellungen!$A$23:$A$34,"&lt;="&amp;($A96+1),Einstellungen!$B$23:$B$34,"&gt;="&amp;($A96+1))&gt;0,"Ferien",IF(COUNTIFS(Einstellungen!$A$38:$A$43,"&lt;="&amp;($A96+1),Einstellungen!$B$38:$B$43,"&gt;="&amp;($A96+1))&gt;0,"Sperre",IF(COUNTIF(Einstellungen!$A$47:$A$50,($A96+1))&gt;0,"Nachschr.","")))))</f>
        <v/>
      </c>
      <c r="E96" s="44">
        <f>IF($A96="","",IF(COUNTIF($A$8:$A$67,($A96+2))&gt;0,IF(INDEX($C$8:$C$67,MATCH(($A96+2),$A$8:$A$67,0))="","?",INDEX($C$8:$C$67,MATCH(($A96+2),$A$8:$A$67,0)))&amp;IF(COUNTIF($A$8:$A$67,($A96+2))&gt;1," +"&amp;(COUNTIF($A$8:$A$67,($A96+2))-1),""),IF(COUNTIFS(Einstellungen!$A$23:$A$34,"&lt;="&amp;($A96+2),Einstellungen!$B$23:$B$34,"&gt;="&amp;($A96+2))&gt;0,"Ferien",IF(COUNTIFS(Einstellungen!$A$38:$A$43,"&lt;="&amp;($A96+2),Einstellungen!$B$38:$B$43,"&gt;="&amp;($A96+2))&gt;0,"Sperre",IF(COUNTIF(Einstellungen!$A$47:$A$50,($A96+2))&gt;0,"Nachschr.","")))))</f>
        <v/>
      </c>
      <c r="F96" s="44">
        <f>IF($A96="","",IF(COUNTIF($A$8:$A$67,($A96+3))&gt;0,IF(INDEX($C$8:$C$67,MATCH(($A96+3),$A$8:$A$67,0))="","?",INDEX($C$8:$C$67,MATCH(($A96+3),$A$8:$A$67,0)))&amp;IF(COUNTIF($A$8:$A$67,($A96+3))&gt;1," +"&amp;(COUNTIF($A$8:$A$67,($A96+3))-1),""),IF(COUNTIFS(Einstellungen!$A$23:$A$34,"&lt;="&amp;($A96+3),Einstellungen!$B$23:$B$34,"&gt;="&amp;($A96+3))&gt;0,"Ferien",IF(COUNTIFS(Einstellungen!$A$38:$A$43,"&lt;="&amp;($A96+3),Einstellungen!$B$38:$B$43,"&gt;="&amp;($A96+3))&gt;0,"Sperre",IF(COUNTIF(Einstellungen!$A$47:$A$50,($A96+3))&gt;0,"Nachschr.","")))))</f>
        <v/>
      </c>
      <c r="G96" s="44">
        <f>IF($A96="","",IF(COUNTIF($A$8:$A$67,($A96+4))&gt;0,IF(INDEX($C$8:$C$67,MATCH(($A96+4),$A$8:$A$67,0))="","?",INDEX($C$8:$C$67,MATCH(($A96+4),$A$8:$A$67,0)))&amp;IF(COUNTIF($A$8:$A$67,($A96+4))&gt;1," +"&amp;(COUNTIF($A$8:$A$67,($A96+4))-1),""),IF(COUNTIFS(Einstellungen!$A$23:$A$34,"&lt;="&amp;($A96+4),Einstellungen!$B$23:$B$34,"&gt;="&amp;($A96+4))&gt;0,"Ferien",IF(COUNTIFS(Einstellungen!$A$38:$A$43,"&lt;="&amp;($A96+4),Einstellungen!$B$38:$B$43,"&gt;="&amp;($A96+4))&gt;0,"Sperre",IF(COUNTIF(Einstellungen!$A$47:$A$50,($A96+4))&gt;0,"Nachschr.","")))))</f>
        <v/>
      </c>
      <c r="H96" s="44">
        <f>IF($A96="","",IF(COUNTIF($A$8:$A$67,($A96+5))&gt;0,IF(INDEX($C$8:$C$67,MATCH(($A96+5),$A$8:$A$67,0))="","?",INDEX($C$8:$C$67,MATCH(($A96+5),$A$8:$A$67,0)))&amp;IF(COUNTIF($A$8:$A$67,($A96+5))&gt;1," +"&amp;(COUNTIF($A$8:$A$67,($A96+5))-1),""),IF(COUNTIFS(Einstellungen!$A$23:$A$34,"&lt;="&amp;($A96+5),Einstellungen!$B$23:$B$34,"&gt;="&amp;($A96+5))&gt;0,"Ferien",IF(COUNTIFS(Einstellungen!$A$38:$A$43,"&lt;="&amp;($A96+5),Einstellungen!$B$38:$B$43,"&gt;="&amp;($A96+5))&gt;0,"Sperre",IF(COUNTIF(Einstellungen!$A$47:$A$50,($A96+5))&gt;0,"Nachschr.","")))))</f>
        <v/>
      </c>
      <c r="I96" s="32">
        <f>IF(A96="","",COUNTIFS($I$8:$I$67,A96,$D$8:$D$67,"Klassenarbeit"))</f>
        <v/>
      </c>
      <c r="J96" s="32">
        <f>IF(A96="","",IF(A96&lt;=Einstellungen!$C$6,1,2))</f>
        <v/>
      </c>
    </row>
    <row r="97">
      <c r="A97" s="40">
        <f>IF(A96="","",IF(A96+7&gt;Einstellungen!$C$7,"",A96+7))</f>
        <v/>
      </c>
      <c r="B97" s="32">
        <f>IF(A97="","",WEEKNUM(A97,21))</f>
        <v/>
      </c>
      <c r="C97" s="44">
        <f>IF($A97="","",IF(COUNTIF($A$8:$A$67,($A97+0))&gt;0,IF(INDEX($C$8:$C$67,MATCH(($A97+0),$A$8:$A$67,0))="","?",INDEX($C$8:$C$67,MATCH(($A97+0),$A$8:$A$67,0)))&amp;IF(COUNTIF($A$8:$A$67,($A97+0))&gt;1," +"&amp;(COUNTIF($A$8:$A$67,($A97+0))-1),""),IF(COUNTIFS(Einstellungen!$A$23:$A$34,"&lt;="&amp;($A97+0),Einstellungen!$B$23:$B$34,"&gt;="&amp;($A97+0))&gt;0,"Ferien",IF(COUNTIFS(Einstellungen!$A$38:$A$43,"&lt;="&amp;($A97+0),Einstellungen!$B$38:$B$43,"&gt;="&amp;($A97+0))&gt;0,"Sperre",IF(COUNTIF(Einstellungen!$A$47:$A$50,($A97+0))&gt;0,"Nachschr.","")))))</f>
        <v/>
      </c>
      <c r="D97" s="44">
        <f>IF($A97="","",IF(COUNTIF($A$8:$A$67,($A97+1))&gt;0,IF(INDEX($C$8:$C$67,MATCH(($A97+1),$A$8:$A$67,0))="","?",INDEX($C$8:$C$67,MATCH(($A97+1),$A$8:$A$67,0)))&amp;IF(COUNTIF($A$8:$A$67,($A97+1))&gt;1," +"&amp;(COUNTIF($A$8:$A$67,($A97+1))-1),""),IF(COUNTIFS(Einstellungen!$A$23:$A$34,"&lt;="&amp;($A97+1),Einstellungen!$B$23:$B$34,"&gt;="&amp;($A97+1))&gt;0,"Ferien",IF(COUNTIFS(Einstellungen!$A$38:$A$43,"&lt;="&amp;($A97+1),Einstellungen!$B$38:$B$43,"&gt;="&amp;($A97+1))&gt;0,"Sperre",IF(COUNTIF(Einstellungen!$A$47:$A$50,($A97+1))&gt;0,"Nachschr.","")))))</f>
        <v/>
      </c>
      <c r="E97" s="44">
        <f>IF($A97="","",IF(COUNTIF($A$8:$A$67,($A97+2))&gt;0,IF(INDEX($C$8:$C$67,MATCH(($A97+2),$A$8:$A$67,0))="","?",INDEX($C$8:$C$67,MATCH(($A97+2),$A$8:$A$67,0)))&amp;IF(COUNTIF($A$8:$A$67,($A97+2))&gt;1," +"&amp;(COUNTIF($A$8:$A$67,($A97+2))-1),""),IF(COUNTIFS(Einstellungen!$A$23:$A$34,"&lt;="&amp;($A97+2),Einstellungen!$B$23:$B$34,"&gt;="&amp;($A97+2))&gt;0,"Ferien",IF(COUNTIFS(Einstellungen!$A$38:$A$43,"&lt;="&amp;($A97+2),Einstellungen!$B$38:$B$43,"&gt;="&amp;($A97+2))&gt;0,"Sperre",IF(COUNTIF(Einstellungen!$A$47:$A$50,($A97+2))&gt;0,"Nachschr.","")))))</f>
        <v/>
      </c>
      <c r="F97" s="44">
        <f>IF($A97="","",IF(COUNTIF($A$8:$A$67,($A97+3))&gt;0,IF(INDEX($C$8:$C$67,MATCH(($A97+3),$A$8:$A$67,0))="","?",INDEX($C$8:$C$67,MATCH(($A97+3),$A$8:$A$67,0)))&amp;IF(COUNTIF($A$8:$A$67,($A97+3))&gt;1," +"&amp;(COUNTIF($A$8:$A$67,($A97+3))-1),""),IF(COUNTIFS(Einstellungen!$A$23:$A$34,"&lt;="&amp;($A97+3),Einstellungen!$B$23:$B$34,"&gt;="&amp;($A97+3))&gt;0,"Ferien",IF(COUNTIFS(Einstellungen!$A$38:$A$43,"&lt;="&amp;($A97+3),Einstellungen!$B$38:$B$43,"&gt;="&amp;($A97+3))&gt;0,"Sperre",IF(COUNTIF(Einstellungen!$A$47:$A$50,($A97+3))&gt;0,"Nachschr.","")))))</f>
        <v/>
      </c>
      <c r="G97" s="44">
        <f>IF($A97="","",IF(COUNTIF($A$8:$A$67,($A97+4))&gt;0,IF(INDEX($C$8:$C$67,MATCH(($A97+4),$A$8:$A$67,0))="","?",INDEX($C$8:$C$67,MATCH(($A97+4),$A$8:$A$67,0)))&amp;IF(COUNTIF($A$8:$A$67,($A97+4))&gt;1," +"&amp;(COUNTIF($A$8:$A$67,($A97+4))-1),""),IF(COUNTIFS(Einstellungen!$A$23:$A$34,"&lt;="&amp;($A97+4),Einstellungen!$B$23:$B$34,"&gt;="&amp;($A97+4))&gt;0,"Ferien",IF(COUNTIFS(Einstellungen!$A$38:$A$43,"&lt;="&amp;($A97+4),Einstellungen!$B$38:$B$43,"&gt;="&amp;($A97+4))&gt;0,"Sperre",IF(COUNTIF(Einstellungen!$A$47:$A$50,($A97+4))&gt;0,"Nachschr.","")))))</f>
        <v/>
      </c>
      <c r="H97" s="44">
        <f>IF($A97="","",IF(COUNTIF($A$8:$A$67,($A97+5))&gt;0,IF(INDEX($C$8:$C$67,MATCH(($A97+5),$A$8:$A$67,0))="","?",INDEX($C$8:$C$67,MATCH(($A97+5),$A$8:$A$67,0)))&amp;IF(COUNTIF($A$8:$A$67,($A97+5))&gt;1," +"&amp;(COUNTIF($A$8:$A$67,($A97+5))-1),""),IF(COUNTIFS(Einstellungen!$A$23:$A$34,"&lt;="&amp;($A97+5),Einstellungen!$B$23:$B$34,"&gt;="&amp;($A97+5))&gt;0,"Ferien",IF(COUNTIFS(Einstellungen!$A$38:$A$43,"&lt;="&amp;($A97+5),Einstellungen!$B$38:$B$43,"&gt;="&amp;($A97+5))&gt;0,"Sperre",IF(COUNTIF(Einstellungen!$A$47:$A$50,($A97+5))&gt;0,"Nachschr.","")))))</f>
        <v/>
      </c>
      <c r="I97" s="32">
        <f>IF(A97="","",COUNTIFS($I$8:$I$67,A97,$D$8:$D$67,"Klassenarbeit"))</f>
        <v/>
      </c>
      <c r="J97" s="32">
        <f>IF(A97="","",IF(A97&lt;=Einstellungen!$C$6,1,2))</f>
        <v/>
      </c>
    </row>
    <row r="98">
      <c r="A98" s="40">
        <f>IF(A97="","",IF(A97+7&gt;Einstellungen!$C$7,"",A97+7))</f>
        <v/>
      </c>
      <c r="B98" s="32">
        <f>IF(A98="","",WEEKNUM(A98,21))</f>
        <v/>
      </c>
      <c r="C98" s="44">
        <f>IF($A98="","",IF(COUNTIF($A$8:$A$67,($A98+0))&gt;0,IF(INDEX($C$8:$C$67,MATCH(($A98+0),$A$8:$A$67,0))="","?",INDEX($C$8:$C$67,MATCH(($A98+0),$A$8:$A$67,0)))&amp;IF(COUNTIF($A$8:$A$67,($A98+0))&gt;1," +"&amp;(COUNTIF($A$8:$A$67,($A98+0))-1),""),IF(COUNTIFS(Einstellungen!$A$23:$A$34,"&lt;="&amp;($A98+0),Einstellungen!$B$23:$B$34,"&gt;="&amp;($A98+0))&gt;0,"Ferien",IF(COUNTIFS(Einstellungen!$A$38:$A$43,"&lt;="&amp;($A98+0),Einstellungen!$B$38:$B$43,"&gt;="&amp;($A98+0))&gt;0,"Sperre",IF(COUNTIF(Einstellungen!$A$47:$A$50,($A98+0))&gt;0,"Nachschr.","")))))</f>
        <v/>
      </c>
      <c r="D98" s="44">
        <f>IF($A98="","",IF(COUNTIF($A$8:$A$67,($A98+1))&gt;0,IF(INDEX($C$8:$C$67,MATCH(($A98+1),$A$8:$A$67,0))="","?",INDEX($C$8:$C$67,MATCH(($A98+1),$A$8:$A$67,0)))&amp;IF(COUNTIF($A$8:$A$67,($A98+1))&gt;1," +"&amp;(COUNTIF($A$8:$A$67,($A98+1))-1),""),IF(COUNTIFS(Einstellungen!$A$23:$A$34,"&lt;="&amp;($A98+1),Einstellungen!$B$23:$B$34,"&gt;="&amp;($A98+1))&gt;0,"Ferien",IF(COUNTIFS(Einstellungen!$A$38:$A$43,"&lt;="&amp;($A98+1),Einstellungen!$B$38:$B$43,"&gt;="&amp;($A98+1))&gt;0,"Sperre",IF(COUNTIF(Einstellungen!$A$47:$A$50,($A98+1))&gt;0,"Nachschr.","")))))</f>
        <v/>
      </c>
      <c r="E98" s="44">
        <f>IF($A98="","",IF(COUNTIF($A$8:$A$67,($A98+2))&gt;0,IF(INDEX($C$8:$C$67,MATCH(($A98+2),$A$8:$A$67,0))="","?",INDEX($C$8:$C$67,MATCH(($A98+2),$A$8:$A$67,0)))&amp;IF(COUNTIF($A$8:$A$67,($A98+2))&gt;1," +"&amp;(COUNTIF($A$8:$A$67,($A98+2))-1),""),IF(COUNTIFS(Einstellungen!$A$23:$A$34,"&lt;="&amp;($A98+2),Einstellungen!$B$23:$B$34,"&gt;="&amp;($A98+2))&gt;0,"Ferien",IF(COUNTIFS(Einstellungen!$A$38:$A$43,"&lt;="&amp;($A98+2),Einstellungen!$B$38:$B$43,"&gt;="&amp;($A98+2))&gt;0,"Sperre",IF(COUNTIF(Einstellungen!$A$47:$A$50,($A98+2))&gt;0,"Nachschr.","")))))</f>
        <v/>
      </c>
      <c r="F98" s="44">
        <f>IF($A98="","",IF(COUNTIF($A$8:$A$67,($A98+3))&gt;0,IF(INDEX($C$8:$C$67,MATCH(($A98+3),$A$8:$A$67,0))="","?",INDEX($C$8:$C$67,MATCH(($A98+3),$A$8:$A$67,0)))&amp;IF(COUNTIF($A$8:$A$67,($A98+3))&gt;1," +"&amp;(COUNTIF($A$8:$A$67,($A98+3))-1),""),IF(COUNTIFS(Einstellungen!$A$23:$A$34,"&lt;="&amp;($A98+3),Einstellungen!$B$23:$B$34,"&gt;="&amp;($A98+3))&gt;0,"Ferien",IF(COUNTIFS(Einstellungen!$A$38:$A$43,"&lt;="&amp;($A98+3),Einstellungen!$B$38:$B$43,"&gt;="&amp;($A98+3))&gt;0,"Sperre",IF(COUNTIF(Einstellungen!$A$47:$A$50,($A98+3))&gt;0,"Nachschr.","")))))</f>
        <v/>
      </c>
      <c r="G98" s="44">
        <f>IF($A98="","",IF(COUNTIF($A$8:$A$67,($A98+4))&gt;0,IF(INDEX($C$8:$C$67,MATCH(($A98+4),$A$8:$A$67,0))="","?",INDEX($C$8:$C$67,MATCH(($A98+4),$A$8:$A$67,0)))&amp;IF(COUNTIF($A$8:$A$67,($A98+4))&gt;1," +"&amp;(COUNTIF($A$8:$A$67,($A98+4))-1),""),IF(COUNTIFS(Einstellungen!$A$23:$A$34,"&lt;="&amp;($A98+4),Einstellungen!$B$23:$B$34,"&gt;="&amp;($A98+4))&gt;0,"Ferien",IF(COUNTIFS(Einstellungen!$A$38:$A$43,"&lt;="&amp;($A98+4),Einstellungen!$B$38:$B$43,"&gt;="&amp;($A98+4))&gt;0,"Sperre",IF(COUNTIF(Einstellungen!$A$47:$A$50,($A98+4))&gt;0,"Nachschr.","")))))</f>
        <v/>
      </c>
      <c r="H98" s="44">
        <f>IF($A98="","",IF(COUNTIF($A$8:$A$67,($A98+5))&gt;0,IF(INDEX($C$8:$C$67,MATCH(($A98+5),$A$8:$A$67,0))="","?",INDEX($C$8:$C$67,MATCH(($A98+5),$A$8:$A$67,0)))&amp;IF(COUNTIF($A$8:$A$67,($A98+5))&gt;1," +"&amp;(COUNTIF($A$8:$A$67,($A98+5))-1),""),IF(COUNTIFS(Einstellungen!$A$23:$A$34,"&lt;="&amp;($A98+5),Einstellungen!$B$23:$B$34,"&gt;="&amp;($A98+5))&gt;0,"Ferien",IF(COUNTIFS(Einstellungen!$A$38:$A$43,"&lt;="&amp;($A98+5),Einstellungen!$B$38:$B$43,"&gt;="&amp;($A98+5))&gt;0,"Sperre",IF(COUNTIF(Einstellungen!$A$47:$A$50,($A98+5))&gt;0,"Nachschr.","")))))</f>
        <v/>
      </c>
      <c r="I98" s="32">
        <f>IF(A98="","",COUNTIFS($I$8:$I$67,A98,$D$8:$D$67,"Klassenarbeit"))</f>
        <v/>
      </c>
      <c r="J98" s="32">
        <f>IF(A98="","",IF(A98&lt;=Einstellungen!$C$6,1,2))</f>
        <v/>
      </c>
    </row>
    <row r="99">
      <c r="A99" s="40">
        <f>IF(A98="","",IF(A98+7&gt;Einstellungen!$C$7,"",A98+7))</f>
        <v/>
      </c>
      <c r="B99" s="32">
        <f>IF(A99="","",WEEKNUM(A99,21))</f>
        <v/>
      </c>
      <c r="C99" s="44">
        <f>IF($A99="","",IF(COUNTIF($A$8:$A$67,($A99+0))&gt;0,IF(INDEX($C$8:$C$67,MATCH(($A99+0),$A$8:$A$67,0))="","?",INDEX($C$8:$C$67,MATCH(($A99+0),$A$8:$A$67,0)))&amp;IF(COUNTIF($A$8:$A$67,($A99+0))&gt;1," +"&amp;(COUNTIF($A$8:$A$67,($A99+0))-1),""),IF(COUNTIFS(Einstellungen!$A$23:$A$34,"&lt;="&amp;($A99+0),Einstellungen!$B$23:$B$34,"&gt;="&amp;($A99+0))&gt;0,"Ferien",IF(COUNTIFS(Einstellungen!$A$38:$A$43,"&lt;="&amp;($A99+0),Einstellungen!$B$38:$B$43,"&gt;="&amp;($A99+0))&gt;0,"Sperre",IF(COUNTIF(Einstellungen!$A$47:$A$50,($A99+0))&gt;0,"Nachschr.","")))))</f>
        <v/>
      </c>
      <c r="D99" s="44">
        <f>IF($A99="","",IF(COUNTIF($A$8:$A$67,($A99+1))&gt;0,IF(INDEX($C$8:$C$67,MATCH(($A99+1),$A$8:$A$67,0))="","?",INDEX($C$8:$C$67,MATCH(($A99+1),$A$8:$A$67,0)))&amp;IF(COUNTIF($A$8:$A$67,($A99+1))&gt;1," +"&amp;(COUNTIF($A$8:$A$67,($A99+1))-1),""),IF(COUNTIFS(Einstellungen!$A$23:$A$34,"&lt;="&amp;($A99+1),Einstellungen!$B$23:$B$34,"&gt;="&amp;($A99+1))&gt;0,"Ferien",IF(COUNTIFS(Einstellungen!$A$38:$A$43,"&lt;="&amp;($A99+1),Einstellungen!$B$38:$B$43,"&gt;="&amp;($A99+1))&gt;0,"Sperre",IF(COUNTIF(Einstellungen!$A$47:$A$50,($A99+1))&gt;0,"Nachschr.","")))))</f>
        <v/>
      </c>
      <c r="E99" s="44">
        <f>IF($A99="","",IF(COUNTIF($A$8:$A$67,($A99+2))&gt;0,IF(INDEX($C$8:$C$67,MATCH(($A99+2),$A$8:$A$67,0))="","?",INDEX($C$8:$C$67,MATCH(($A99+2),$A$8:$A$67,0)))&amp;IF(COUNTIF($A$8:$A$67,($A99+2))&gt;1," +"&amp;(COUNTIF($A$8:$A$67,($A99+2))-1),""),IF(COUNTIFS(Einstellungen!$A$23:$A$34,"&lt;="&amp;($A99+2),Einstellungen!$B$23:$B$34,"&gt;="&amp;($A99+2))&gt;0,"Ferien",IF(COUNTIFS(Einstellungen!$A$38:$A$43,"&lt;="&amp;($A99+2),Einstellungen!$B$38:$B$43,"&gt;="&amp;($A99+2))&gt;0,"Sperre",IF(COUNTIF(Einstellungen!$A$47:$A$50,($A99+2))&gt;0,"Nachschr.","")))))</f>
        <v/>
      </c>
      <c r="F99" s="44">
        <f>IF($A99="","",IF(COUNTIF($A$8:$A$67,($A99+3))&gt;0,IF(INDEX($C$8:$C$67,MATCH(($A99+3),$A$8:$A$67,0))="","?",INDEX($C$8:$C$67,MATCH(($A99+3),$A$8:$A$67,0)))&amp;IF(COUNTIF($A$8:$A$67,($A99+3))&gt;1," +"&amp;(COUNTIF($A$8:$A$67,($A99+3))-1),""),IF(COUNTIFS(Einstellungen!$A$23:$A$34,"&lt;="&amp;($A99+3),Einstellungen!$B$23:$B$34,"&gt;="&amp;($A99+3))&gt;0,"Ferien",IF(COUNTIFS(Einstellungen!$A$38:$A$43,"&lt;="&amp;($A99+3),Einstellungen!$B$38:$B$43,"&gt;="&amp;($A99+3))&gt;0,"Sperre",IF(COUNTIF(Einstellungen!$A$47:$A$50,($A99+3))&gt;0,"Nachschr.","")))))</f>
        <v/>
      </c>
      <c r="G99" s="44">
        <f>IF($A99="","",IF(COUNTIF($A$8:$A$67,($A99+4))&gt;0,IF(INDEX($C$8:$C$67,MATCH(($A99+4),$A$8:$A$67,0))="","?",INDEX($C$8:$C$67,MATCH(($A99+4),$A$8:$A$67,0)))&amp;IF(COUNTIF($A$8:$A$67,($A99+4))&gt;1," +"&amp;(COUNTIF($A$8:$A$67,($A99+4))-1),""),IF(COUNTIFS(Einstellungen!$A$23:$A$34,"&lt;="&amp;($A99+4),Einstellungen!$B$23:$B$34,"&gt;="&amp;($A99+4))&gt;0,"Ferien",IF(COUNTIFS(Einstellungen!$A$38:$A$43,"&lt;="&amp;($A99+4),Einstellungen!$B$38:$B$43,"&gt;="&amp;($A99+4))&gt;0,"Sperre",IF(COUNTIF(Einstellungen!$A$47:$A$50,($A99+4))&gt;0,"Nachschr.","")))))</f>
        <v/>
      </c>
      <c r="H99" s="44">
        <f>IF($A99="","",IF(COUNTIF($A$8:$A$67,($A99+5))&gt;0,IF(INDEX($C$8:$C$67,MATCH(($A99+5),$A$8:$A$67,0))="","?",INDEX($C$8:$C$67,MATCH(($A99+5),$A$8:$A$67,0)))&amp;IF(COUNTIF($A$8:$A$67,($A99+5))&gt;1," +"&amp;(COUNTIF($A$8:$A$67,($A99+5))-1),""),IF(COUNTIFS(Einstellungen!$A$23:$A$34,"&lt;="&amp;($A99+5),Einstellungen!$B$23:$B$34,"&gt;="&amp;($A99+5))&gt;0,"Ferien",IF(COUNTIFS(Einstellungen!$A$38:$A$43,"&lt;="&amp;($A99+5),Einstellungen!$B$38:$B$43,"&gt;="&amp;($A99+5))&gt;0,"Sperre",IF(COUNTIF(Einstellungen!$A$47:$A$50,($A99+5))&gt;0,"Nachschr.","")))))</f>
        <v/>
      </c>
      <c r="I99" s="32">
        <f>IF(A99="","",COUNTIFS($I$8:$I$67,A99,$D$8:$D$67,"Klassenarbeit"))</f>
        <v/>
      </c>
      <c r="J99" s="32">
        <f>IF(A99="","",IF(A99&lt;=Einstellungen!$C$6,1,2))</f>
        <v/>
      </c>
    </row>
    <row r="100">
      <c r="A100" s="40">
        <f>IF(A99="","",IF(A99+7&gt;Einstellungen!$C$7,"",A99+7))</f>
        <v/>
      </c>
      <c r="B100" s="32">
        <f>IF(A100="","",WEEKNUM(A100,21))</f>
        <v/>
      </c>
      <c r="C100" s="44">
        <f>IF($A100="","",IF(COUNTIF($A$8:$A$67,($A100+0))&gt;0,IF(INDEX($C$8:$C$67,MATCH(($A100+0),$A$8:$A$67,0))="","?",INDEX($C$8:$C$67,MATCH(($A100+0),$A$8:$A$67,0)))&amp;IF(COUNTIF($A$8:$A$67,($A100+0))&gt;1," +"&amp;(COUNTIF($A$8:$A$67,($A100+0))-1),""),IF(COUNTIFS(Einstellungen!$A$23:$A$34,"&lt;="&amp;($A100+0),Einstellungen!$B$23:$B$34,"&gt;="&amp;($A100+0))&gt;0,"Ferien",IF(COUNTIFS(Einstellungen!$A$38:$A$43,"&lt;="&amp;($A100+0),Einstellungen!$B$38:$B$43,"&gt;="&amp;($A100+0))&gt;0,"Sperre",IF(COUNTIF(Einstellungen!$A$47:$A$50,($A100+0))&gt;0,"Nachschr.","")))))</f>
        <v/>
      </c>
      <c r="D100" s="44">
        <f>IF($A100="","",IF(COUNTIF($A$8:$A$67,($A100+1))&gt;0,IF(INDEX($C$8:$C$67,MATCH(($A100+1),$A$8:$A$67,0))="","?",INDEX($C$8:$C$67,MATCH(($A100+1),$A$8:$A$67,0)))&amp;IF(COUNTIF($A$8:$A$67,($A100+1))&gt;1," +"&amp;(COUNTIF($A$8:$A$67,($A100+1))-1),""),IF(COUNTIFS(Einstellungen!$A$23:$A$34,"&lt;="&amp;($A100+1),Einstellungen!$B$23:$B$34,"&gt;="&amp;($A100+1))&gt;0,"Ferien",IF(COUNTIFS(Einstellungen!$A$38:$A$43,"&lt;="&amp;($A100+1),Einstellungen!$B$38:$B$43,"&gt;="&amp;($A100+1))&gt;0,"Sperre",IF(COUNTIF(Einstellungen!$A$47:$A$50,($A100+1))&gt;0,"Nachschr.","")))))</f>
        <v/>
      </c>
      <c r="E100" s="44">
        <f>IF($A100="","",IF(COUNTIF($A$8:$A$67,($A100+2))&gt;0,IF(INDEX($C$8:$C$67,MATCH(($A100+2),$A$8:$A$67,0))="","?",INDEX($C$8:$C$67,MATCH(($A100+2),$A$8:$A$67,0)))&amp;IF(COUNTIF($A$8:$A$67,($A100+2))&gt;1," +"&amp;(COUNTIF($A$8:$A$67,($A100+2))-1),""),IF(COUNTIFS(Einstellungen!$A$23:$A$34,"&lt;="&amp;($A100+2),Einstellungen!$B$23:$B$34,"&gt;="&amp;($A100+2))&gt;0,"Ferien",IF(COUNTIFS(Einstellungen!$A$38:$A$43,"&lt;="&amp;($A100+2),Einstellungen!$B$38:$B$43,"&gt;="&amp;($A100+2))&gt;0,"Sperre",IF(COUNTIF(Einstellungen!$A$47:$A$50,($A100+2))&gt;0,"Nachschr.","")))))</f>
        <v/>
      </c>
      <c r="F100" s="44">
        <f>IF($A100="","",IF(COUNTIF($A$8:$A$67,($A100+3))&gt;0,IF(INDEX($C$8:$C$67,MATCH(($A100+3),$A$8:$A$67,0))="","?",INDEX($C$8:$C$67,MATCH(($A100+3),$A$8:$A$67,0)))&amp;IF(COUNTIF($A$8:$A$67,($A100+3))&gt;1," +"&amp;(COUNTIF($A$8:$A$67,($A100+3))-1),""),IF(COUNTIFS(Einstellungen!$A$23:$A$34,"&lt;="&amp;($A100+3),Einstellungen!$B$23:$B$34,"&gt;="&amp;($A100+3))&gt;0,"Ferien",IF(COUNTIFS(Einstellungen!$A$38:$A$43,"&lt;="&amp;($A100+3),Einstellungen!$B$38:$B$43,"&gt;="&amp;($A100+3))&gt;0,"Sperre",IF(COUNTIF(Einstellungen!$A$47:$A$50,($A100+3))&gt;0,"Nachschr.","")))))</f>
        <v/>
      </c>
      <c r="G100" s="44">
        <f>IF($A100="","",IF(COUNTIF($A$8:$A$67,($A100+4))&gt;0,IF(INDEX($C$8:$C$67,MATCH(($A100+4),$A$8:$A$67,0))="","?",INDEX($C$8:$C$67,MATCH(($A100+4),$A$8:$A$67,0)))&amp;IF(COUNTIF($A$8:$A$67,($A100+4))&gt;1," +"&amp;(COUNTIF($A$8:$A$67,($A100+4))-1),""),IF(COUNTIFS(Einstellungen!$A$23:$A$34,"&lt;="&amp;($A100+4),Einstellungen!$B$23:$B$34,"&gt;="&amp;($A100+4))&gt;0,"Ferien",IF(COUNTIFS(Einstellungen!$A$38:$A$43,"&lt;="&amp;($A100+4),Einstellungen!$B$38:$B$43,"&gt;="&amp;($A100+4))&gt;0,"Sperre",IF(COUNTIF(Einstellungen!$A$47:$A$50,($A100+4))&gt;0,"Nachschr.","")))))</f>
        <v/>
      </c>
      <c r="H100" s="44">
        <f>IF($A100="","",IF(COUNTIF($A$8:$A$67,($A100+5))&gt;0,IF(INDEX($C$8:$C$67,MATCH(($A100+5),$A$8:$A$67,0))="","?",INDEX($C$8:$C$67,MATCH(($A100+5),$A$8:$A$67,0)))&amp;IF(COUNTIF($A$8:$A$67,($A100+5))&gt;1," +"&amp;(COUNTIF($A$8:$A$67,($A100+5))-1),""),IF(COUNTIFS(Einstellungen!$A$23:$A$34,"&lt;="&amp;($A100+5),Einstellungen!$B$23:$B$34,"&gt;="&amp;($A100+5))&gt;0,"Ferien",IF(COUNTIFS(Einstellungen!$A$38:$A$43,"&lt;="&amp;($A100+5),Einstellungen!$B$38:$B$43,"&gt;="&amp;($A100+5))&gt;0,"Sperre",IF(COUNTIF(Einstellungen!$A$47:$A$50,($A100+5))&gt;0,"Nachschr.","")))))</f>
        <v/>
      </c>
      <c r="I100" s="32">
        <f>IF(A100="","",COUNTIFS($I$8:$I$67,A100,$D$8:$D$67,"Klassenarbeit"))</f>
        <v/>
      </c>
      <c r="J100" s="32">
        <f>IF(A100="","",IF(A100&lt;=Einstellungen!$C$6,1,2))</f>
        <v/>
      </c>
    </row>
    <row r="101">
      <c r="A101" s="40">
        <f>IF(A100="","",IF(A100+7&gt;Einstellungen!$C$7,"",A100+7))</f>
        <v/>
      </c>
      <c r="B101" s="32">
        <f>IF(A101="","",WEEKNUM(A101,21))</f>
        <v/>
      </c>
      <c r="C101" s="44">
        <f>IF($A101="","",IF(COUNTIF($A$8:$A$67,($A101+0))&gt;0,IF(INDEX($C$8:$C$67,MATCH(($A101+0),$A$8:$A$67,0))="","?",INDEX($C$8:$C$67,MATCH(($A101+0),$A$8:$A$67,0)))&amp;IF(COUNTIF($A$8:$A$67,($A101+0))&gt;1," +"&amp;(COUNTIF($A$8:$A$67,($A101+0))-1),""),IF(COUNTIFS(Einstellungen!$A$23:$A$34,"&lt;="&amp;($A101+0),Einstellungen!$B$23:$B$34,"&gt;="&amp;($A101+0))&gt;0,"Ferien",IF(COUNTIFS(Einstellungen!$A$38:$A$43,"&lt;="&amp;($A101+0),Einstellungen!$B$38:$B$43,"&gt;="&amp;($A101+0))&gt;0,"Sperre",IF(COUNTIF(Einstellungen!$A$47:$A$50,($A101+0))&gt;0,"Nachschr.","")))))</f>
        <v/>
      </c>
      <c r="D101" s="44">
        <f>IF($A101="","",IF(COUNTIF($A$8:$A$67,($A101+1))&gt;0,IF(INDEX($C$8:$C$67,MATCH(($A101+1),$A$8:$A$67,0))="","?",INDEX($C$8:$C$67,MATCH(($A101+1),$A$8:$A$67,0)))&amp;IF(COUNTIF($A$8:$A$67,($A101+1))&gt;1," +"&amp;(COUNTIF($A$8:$A$67,($A101+1))-1),""),IF(COUNTIFS(Einstellungen!$A$23:$A$34,"&lt;="&amp;($A101+1),Einstellungen!$B$23:$B$34,"&gt;="&amp;($A101+1))&gt;0,"Ferien",IF(COUNTIFS(Einstellungen!$A$38:$A$43,"&lt;="&amp;($A101+1),Einstellungen!$B$38:$B$43,"&gt;="&amp;($A101+1))&gt;0,"Sperre",IF(COUNTIF(Einstellungen!$A$47:$A$50,($A101+1))&gt;0,"Nachschr.","")))))</f>
        <v/>
      </c>
      <c r="E101" s="44">
        <f>IF($A101="","",IF(COUNTIF($A$8:$A$67,($A101+2))&gt;0,IF(INDEX($C$8:$C$67,MATCH(($A101+2),$A$8:$A$67,0))="","?",INDEX($C$8:$C$67,MATCH(($A101+2),$A$8:$A$67,0)))&amp;IF(COUNTIF($A$8:$A$67,($A101+2))&gt;1," +"&amp;(COUNTIF($A$8:$A$67,($A101+2))-1),""),IF(COUNTIFS(Einstellungen!$A$23:$A$34,"&lt;="&amp;($A101+2),Einstellungen!$B$23:$B$34,"&gt;="&amp;($A101+2))&gt;0,"Ferien",IF(COUNTIFS(Einstellungen!$A$38:$A$43,"&lt;="&amp;($A101+2),Einstellungen!$B$38:$B$43,"&gt;="&amp;($A101+2))&gt;0,"Sperre",IF(COUNTIF(Einstellungen!$A$47:$A$50,($A101+2))&gt;0,"Nachschr.","")))))</f>
        <v/>
      </c>
      <c r="F101" s="44">
        <f>IF($A101="","",IF(COUNTIF($A$8:$A$67,($A101+3))&gt;0,IF(INDEX($C$8:$C$67,MATCH(($A101+3),$A$8:$A$67,0))="","?",INDEX($C$8:$C$67,MATCH(($A101+3),$A$8:$A$67,0)))&amp;IF(COUNTIF($A$8:$A$67,($A101+3))&gt;1," +"&amp;(COUNTIF($A$8:$A$67,($A101+3))-1),""),IF(COUNTIFS(Einstellungen!$A$23:$A$34,"&lt;="&amp;($A101+3),Einstellungen!$B$23:$B$34,"&gt;="&amp;($A101+3))&gt;0,"Ferien",IF(COUNTIFS(Einstellungen!$A$38:$A$43,"&lt;="&amp;($A101+3),Einstellungen!$B$38:$B$43,"&gt;="&amp;($A101+3))&gt;0,"Sperre",IF(COUNTIF(Einstellungen!$A$47:$A$50,($A101+3))&gt;0,"Nachschr.","")))))</f>
        <v/>
      </c>
      <c r="G101" s="44">
        <f>IF($A101="","",IF(COUNTIF($A$8:$A$67,($A101+4))&gt;0,IF(INDEX($C$8:$C$67,MATCH(($A101+4),$A$8:$A$67,0))="","?",INDEX($C$8:$C$67,MATCH(($A101+4),$A$8:$A$67,0)))&amp;IF(COUNTIF($A$8:$A$67,($A101+4))&gt;1," +"&amp;(COUNTIF($A$8:$A$67,($A101+4))-1),""),IF(COUNTIFS(Einstellungen!$A$23:$A$34,"&lt;="&amp;($A101+4),Einstellungen!$B$23:$B$34,"&gt;="&amp;($A101+4))&gt;0,"Ferien",IF(COUNTIFS(Einstellungen!$A$38:$A$43,"&lt;="&amp;($A101+4),Einstellungen!$B$38:$B$43,"&gt;="&amp;($A101+4))&gt;0,"Sperre",IF(COUNTIF(Einstellungen!$A$47:$A$50,($A101+4))&gt;0,"Nachschr.","")))))</f>
        <v/>
      </c>
      <c r="H101" s="44">
        <f>IF($A101="","",IF(COUNTIF($A$8:$A$67,($A101+5))&gt;0,IF(INDEX($C$8:$C$67,MATCH(($A101+5),$A$8:$A$67,0))="","?",INDEX($C$8:$C$67,MATCH(($A101+5),$A$8:$A$67,0)))&amp;IF(COUNTIF($A$8:$A$67,($A101+5))&gt;1," +"&amp;(COUNTIF($A$8:$A$67,($A101+5))-1),""),IF(COUNTIFS(Einstellungen!$A$23:$A$34,"&lt;="&amp;($A101+5),Einstellungen!$B$23:$B$34,"&gt;="&amp;($A101+5))&gt;0,"Ferien",IF(COUNTIFS(Einstellungen!$A$38:$A$43,"&lt;="&amp;($A101+5),Einstellungen!$B$38:$B$43,"&gt;="&amp;($A101+5))&gt;0,"Sperre",IF(COUNTIF(Einstellungen!$A$47:$A$50,($A101+5))&gt;0,"Nachschr.","")))))</f>
        <v/>
      </c>
      <c r="I101" s="32">
        <f>IF(A101="","",COUNTIFS($I$8:$I$67,A101,$D$8:$D$67,"Klassenarbeit"))</f>
        <v/>
      </c>
      <c r="J101" s="32">
        <f>IF(A101="","",IF(A101&lt;=Einstellungen!$C$6,1,2))</f>
        <v/>
      </c>
    </row>
    <row r="102">
      <c r="A102" s="40">
        <f>IF(A101="","",IF(A101+7&gt;Einstellungen!$C$7,"",A101+7))</f>
        <v/>
      </c>
      <c r="B102" s="32">
        <f>IF(A102="","",WEEKNUM(A102,21))</f>
        <v/>
      </c>
      <c r="C102" s="44">
        <f>IF($A102="","",IF(COUNTIF($A$8:$A$67,($A102+0))&gt;0,IF(INDEX($C$8:$C$67,MATCH(($A102+0),$A$8:$A$67,0))="","?",INDEX($C$8:$C$67,MATCH(($A102+0),$A$8:$A$67,0)))&amp;IF(COUNTIF($A$8:$A$67,($A102+0))&gt;1," +"&amp;(COUNTIF($A$8:$A$67,($A102+0))-1),""),IF(COUNTIFS(Einstellungen!$A$23:$A$34,"&lt;="&amp;($A102+0),Einstellungen!$B$23:$B$34,"&gt;="&amp;($A102+0))&gt;0,"Ferien",IF(COUNTIFS(Einstellungen!$A$38:$A$43,"&lt;="&amp;($A102+0),Einstellungen!$B$38:$B$43,"&gt;="&amp;($A102+0))&gt;0,"Sperre",IF(COUNTIF(Einstellungen!$A$47:$A$50,($A102+0))&gt;0,"Nachschr.","")))))</f>
        <v/>
      </c>
      <c r="D102" s="44">
        <f>IF($A102="","",IF(COUNTIF($A$8:$A$67,($A102+1))&gt;0,IF(INDEX($C$8:$C$67,MATCH(($A102+1),$A$8:$A$67,0))="","?",INDEX($C$8:$C$67,MATCH(($A102+1),$A$8:$A$67,0)))&amp;IF(COUNTIF($A$8:$A$67,($A102+1))&gt;1," +"&amp;(COUNTIF($A$8:$A$67,($A102+1))-1),""),IF(COUNTIFS(Einstellungen!$A$23:$A$34,"&lt;="&amp;($A102+1),Einstellungen!$B$23:$B$34,"&gt;="&amp;($A102+1))&gt;0,"Ferien",IF(COUNTIFS(Einstellungen!$A$38:$A$43,"&lt;="&amp;($A102+1),Einstellungen!$B$38:$B$43,"&gt;="&amp;($A102+1))&gt;0,"Sperre",IF(COUNTIF(Einstellungen!$A$47:$A$50,($A102+1))&gt;0,"Nachschr.","")))))</f>
        <v/>
      </c>
      <c r="E102" s="44">
        <f>IF($A102="","",IF(COUNTIF($A$8:$A$67,($A102+2))&gt;0,IF(INDEX($C$8:$C$67,MATCH(($A102+2),$A$8:$A$67,0))="","?",INDEX($C$8:$C$67,MATCH(($A102+2),$A$8:$A$67,0)))&amp;IF(COUNTIF($A$8:$A$67,($A102+2))&gt;1," +"&amp;(COUNTIF($A$8:$A$67,($A102+2))-1),""),IF(COUNTIFS(Einstellungen!$A$23:$A$34,"&lt;="&amp;($A102+2),Einstellungen!$B$23:$B$34,"&gt;="&amp;($A102+2))&gt;0,"Ferien",IF(COUNTIFS(Einstellungen!$A$38:$A$43,"&lt;="&amp;($A102+2),Einstellungen!$B$38:$B$43,"&gt;="&amp;($A102+2))&gt;0,"Sperre",IF(COUNTIF(Einstellungen!$A$47:$A$50,($A102+2))&gt;0,"Nachschr.","")))))</f>
        <v/>
      </c>
      <c r="F102" s="44">
        <f>IF($A102="","",IF(COUNTIF($A$8:$A$67,($A102+3))&gt;0,IF(INDEX($C$8:$C$67,MATCH(($A102+3),$A$8:$A$67,0))="","?",INDEX($C$8:$C$67,MATCH(($A102+3),$A$8:$A$67,0)))&amp;IF(COUNTIF($A$8:$A$67,($A102+3))&gt;1," +"&amp;(COUNTIF($A$8:$A$67,($A102+3))-1),""),IF(COUNTIFS(Einstellungen!$A$23:$A$34,"&lt;="&amp;($A102+3),Einstellungen!$B$23:$B$34,"&gt;="&amp;($A102+3))&gt;0,"Ferien",IF(COUNTIFS(Einstellungen!$A$38:$A$43,"&lt;="&amp;($A102+3),Einstellungen!$B$38:$B$43,"&gt;="&amp;($A102+3))&gt;0,"Sperre",IF(COUNTIF(Einstellungen!$A$47:$A$50,($A102+3))&gt;0,"Nachschr.","")))))</f>
        <v/>
      </c>
      <c r="G102" s="44">
        <f>IF($A102="","",IF(COUNTIF($A$8:$A$67,($A102+4))&gt;0,IF(INDEX($C$8:$C$67,MATCH(($A102+4),$A$8:$A$67,0))="","?",INDEX($C$8:$C$67,MATCH(($A102+4),$A$8:$A$67,0)))&amp;IF(COUNTIF($A$8:$A$67,($A102+4))&gt;1," +"&amp;(COUNTIF($A$8:$A$67,($A102+4))-1),""),IF(COUNTIFS(Einstellungen!$A$23:$A$34,"&lt;="&amp;($A102+4),Einstellungen!$B$23:$B$34,"&gt;="&amp;($A102+4))&gt;0,"Ferien",IF(COUNTIFS(Einstellungen!$A$38:$A$43,"&lt;="&amp;($A102+4),Einstellungen!$B$38:$B$43,"&gt;="&amp;($A102+4))&gt;0,"Sperre",IF(COUNTIF(Einstellungen!$A$47:$A$50,($A102+4))&gt;0,"Nachschr.","")))))</f>
        <v/>
      </c>
      <c r="H102" s="44">
        <f>IF($A102="","",IF(COUNTIF($A$8:$A$67,($A102+5))&gt;0,IF(INDEX($C$8:$C$67,MATCH(($A102+5),$A$8:$A$67,0))="","?",INDEX($C$8:$C$67,MATCH(($A102+5),$A$8:$A$67,0)))&amp;IF(COUNTIF($A$8:$A$67,($A102+5))&gt;1," +"&amp;(COUNTIF($A$8:$A$67,($A102+5))-1),""),IF(COUNTIFS(Einstellungen!$A$23:$A$34,"&lt;="&amp;($A102+5),Einstellungen!$B$23:$B$34,"&gt;="&amp;($A102+5))&gt;0,"Ferien",IF(COUNTIFS(Einstellungen!$A$38:$A$43,"&lt;="&amp;($A102+5),Einstellungen!$B$38:$B$43,"&gt;="&amp;($A102+5))&gt;0,"Sperre",IF(COUNTIF(Einstellungen!$A$47:$A$50,($A102+5))&gt;0,"Nachschr.","")))))</f>
        <v/>
      </c>
      <c r="I102" s="32">
        <f>IF(A102="","",COUNTIFS($I$8:$I$67,A102,$D$8:$D$67,"Klassenarbeit"))</f>
        <v/>
      </c>
      <c r="J102" s="32">
        <f>IF(A102="","",IF(A102&lt;=Einstellungen!$C$6,1,2))</f>
        <v/>
      </c>
    </row>
    <row r="103">
      <c r="A103" s="40">
        <f>IF(A102="","",IF(A102+7&gt;Einstellungen!$C$7,"",A102+7))</f>
        <v/>
      </c>
      <c r="B103" s="32">
        <f>IF(A103="","",WEEKNUM(A103,21))</f>
        <v/>
      </c>
      <c r="C103" s="44">
        <f>IF($A103="","",IF(COUNTIF($A$8:$A$67,($A103+0))&gt;0,IF(INDEX($C$8:$C$67,MATCH(($A103+0),$A$8:$A$67,0))="","?",INDEX($C$8:$C$67,MATCH(($A103+0),$A$8:$A$67,0)))&amp;IF(COUNTIF($A$8:$A$67,($A103+0))&gt;1," +"&amp;(COUNTIF($A$8:$A$67,($A103+0))-1),""),IF(COUNTIFS(Einstellungen!$A$23:$A$34,"&lt;="&amp;($A103+0),Einstellungen!$B$23:$B$34,"&gt;="&amp;($A103+0))&gt;0,"Ferien",IF(COUNTIFS(Einstellungen!$A$38:$A$43,"&lt;="&amp;($A103+0),Einstellungen!$B$38:$B$43,"&gt;="&amp;($A103+0))&gt;0,"Sperre",IF(COUNTIF(Einstellungen!$A$47:$A$50,($A103+0))&gt;0,"Nachschr.","")))))</f>
        <v/>
      </c>
      <c r="D103" s="44">
        <f>IF($A103="","",IF(COUNTIF($A$8:$A$67,($A103+1))&gt;0,IF(INDEX($C$8:$C$67,MATCH(($A103+1),$A$8:$A$67,0))="","?",INDEX($C$8:$C$67,MATCH(($A103+1),$A$8:$A$67,0)))&amp;IF(COUNTIF($A$8:$A$67,($A103+1))&gt;1," +"&amp;(COUNTIF($A$8:$A$67,($A103+1))-1),""),IF(COUNTIFS(Einstellungen!$A$23:$A$34,"&lt;="&amp;($A103+1),Einstellungen!$B$23:$B$34,"&gt;="&amp;($A103+1))&gt;0,"Ferien",IF(COUNTIFS(Einstellungen!$A$38:$A$43,"&lt;="&amp;($A103+1),Einstellungen!$B$38:$B$43,"&gt;="&amp;($A103+1))&gt;0,"Sperre",IF(COUNTIF(Einstellungen!$A$47:$A$50,($A103+1))&gt;0,"Nachschr.","")))))</f>
        <v/>
      </c>
      <c r="E103" s="44">
        <f>IF($A103="","",IF(COUNTIF($A$8:$A$67,($A103+2))&gt;0,IF(INDEX($C$8:$C$67,MATCH(($A103+2),$A$8:$A$67,0))="","?",INDEX($C$8:$C$67,MATCH(($A103+2),$A$8:$A$67,0)))&amp;IF(COUNTIF($A$8:$A$67,($A103+2))&gt;1," +"&amp;(COUNTIF($A$8:$A$67,($A103+2))-1),""),IF(COUNTIFS(Einstellungen!$A$23:$A$34,"&lt;="&amp;($A103+2),Einstellungen!$B$23:$B$34,"&gt;="&amp;($A103+2))&gt;0,"Ferien",IF(COUNTIFS(Einstellungen!$A$38:$A$43,"&lt;="&amp;($A103+2),Einstellungen!$B$38:$B$43,"&gt;="&amp;($A103+2))&gt;0,"Sperre",IF(COUNTIF(Einstellungen!$A$47:$A$50,($A103+2))&gt;0,"Nachschr.","")))))</f>
        <v/>
      </c>
      <c r="F103" s="44">
        <f>IF($A103="","",IF(COUNTIF($A$8:$A$67,($A103+3))&gt;0,IF(INDEX($C$8:$C$67,MATCH(($A103+3),$A$8:$A$67,0))="","?",INDEX($C$8:$C$67,MATCH(($A103+3),$A$8:$A$67,0)))&amp;IF(COUNTIF($A$8:$A$67,($A103+3))&gt;1," +"&amp;(COUNTIF($A$8:$A$67,($A103+3))-1),""),IF(COUNTIFS(Einstellungen!$A$23:$A$34,"&lt;="&amp;($A103+3),Einstellungen!$B$23:$B$34,"&gt;="&amp;($A103+3))&gt;0,"Ferien",IF(COUNTIFS(Einstellungen!$A$38:$A$43,"&lt;="&amp;($A103+3),Einstellungen!$B$38:$B$43,"&gt;="&amp;($A103+3))&gt;0,"Sperre",IF(COUNTIF(Einstellungen!$A$47:$A$50,($A103+3))&gt;0,"Nachschr.","")))))</f>
        <v/>
      </c>
      <c r="G103" s="44">
        <f>IF($A103="","",IF(COUNTIF($A$8:$A$67,($A103+4))&gt;0,IF(INDEX($C$8:$C$67,MATCH(($A103+4),$A$8:$A$67,0))="","?",INDEX($C$8:$C$67,MATCH(($A103+4),$A$8:$A$67,0)))&amp;IF(COUNTIF($A$8:$A$67,($A103+4))&gt;1," +"&amp;(COUNTIF($A$8:$A$67,($A103+4))-1),""),IF(COUNTIFS(Einstellungen!$A$23:$A$34,"&lt;="&amp;($A103+4),Einstellungen!$B$23:$B$34,"&gt;="&amp;($A103+4))&gt;0,"Ferien",IF(COUNTIFS(Einstellungen!$A$38:$A$43,"&lt;="&amp;($A103+4),Einstellungen!$B$38:$B$43,"&gt;="&amp;($A103+4))&gt;0,"Sperre",IF(COUNTIF(Einstellungen!$A$47:$A$50,($A103+4))&gt;0,"Nachschr.","")))))</f>
        <v/>
      </c>
      <c r="H103" s="44">
        <f>IF($A103="","",IF(COUNTIF($A$8:$A$67,($A103+5))&gt;0,IF(INDEX($C$8:$C$67,MATCH(($A103+5),$A$8:$A$67,0))="","?",INDEX($C$8:$C$67,MATCH(($A103+5),$A$8:$A$67,0)))&amp;IF(COUNTIF($A$8:$A$67,($A103+5))&gt;1," +"&amp;(COUNTIF($A$8:$A$67,($A103+5))-1),""),IF(COUNTIFS(Einstellungen!$A$23:$A$34,"&lt;="&amp;($A103+5),Einstellungen!$B$23:$B$34,"&gt;="&amp;($A103+5))&gt;0,"Ferien",IF(COUNTIFS(Einstellungen!$A$38:$A$43,"&lt;="&amp;($A103+5),Einstellungen!$B$38:$B$43,"&gt;="&amp;($A103+5))&gt;0,"Sperre",IF(COUNTIF(Einstellungen!$A$47:$A$50,($A103+5))&gt;0,"Nachschr.","")))))</f>
        <v/>
      </c>
      <c r="I103" s="32">
        <f>IF(A103="","",COUNTIFS($I$8:$I$67,A103,$D$8:$D$67,"Klassenarbeit"))</f>
        <v/>
      </c>
      <c r="J103" s="32">
        <f>IF(A103="","",IF(A103&lt;=Einstellungen!$C$6,1,2))</f>
        <v/>
      </c>
    </row>
    <row r="104">
      <c r="A104" s="40">
        <f>IF(A103="","",IF(A103+7&gt;Einstellungen!$C$7,"",A103+7))</f>
        <v/>
      </c>
      <c r="B104" s="32">
        <f>IF(A104="","",WEEKNUM(A104,21))</f>
        <v/>
      </c>
      <c r="C104" s="44">
        <f>IF($A104="","",IF(COUNTIF($A$8:$A$67,($A104+0))&gt;0,IF(INDEX($C$8:$C$67,MATCH(($A104+0),$A$8:$A$67,0))="","?",INDEX($C$8:$C$67,MATCH(($A104+0),$A$8:$A$67,0)))&amp;IF(COUNTIF($A$8:$A$67,($A104+0))&gt;1," +"&amp;(COUNTIF($A$8:$A$67,($A104+0))-1),""),IF(COUNTIFS(Einstellungen!$A$23:$A$34,"&lt;="&amp;($A104+0),Einstellungen!$B$23:$B$34,"&gt;="&amp;($A104+0))&gt;0,"Ferien",IF(COUNTIFS(Einstellungen!$A$38:$A$43,"&lt;="&amp;($A104+0),Einstellungen!$B$38:$B$43,"&gt;="&amp;($A104+0))&gt;0,"Sperre",IF(COUNTIF(Einstellungen!$A$47:$A$50,($A104+0))&gt;0,"Nachschr.","")))))</f>
        <v/>
      </c>
      <c r="D104" s="44">
        <f>IF($A104="","",IF(COUNTIF($A$8:$A$67,($A104+1))&gt;0,IF(INDEX($C$8:$C$67,MATCH(($A104+1),$A$8:$A$67,0))="","?",INDEX($C$8:$C$67,MATCH(($A104+1),$A$8:$A$67,0)))&amp;IF(COUNTIF($A$8:$A$67,($A104+1))&gt;1," +"&amp;(COUNTIF($A$8:$A$67,($A104+1))-1),""),IF(COUNTIFS(Einstellungen!$A$23:$A$34,"&lt;="&amp;($A104+1),Einstellungen!$B$23:$B$34,"&gt;="&amp;($A104+1))&gt;0,"Ferien",IF(COUNTIFS(Einstellungen!$A$38:$A$43,"&lt;="&amp;($A104+1),Einstellungen!$B$38:$B$43,"&gt;="&amp;($A104+1))&gt;0,"Sperre",IF(COUNTIF(Einstellungen!$A$47:$A$50,($A104+1))&gt;0,"Nachschr.","")))))</f>
        <v/>
      </c>
      <c r="E104" s="44">
        <f>IF($A104="","",IF(COUNTIF($A$8:$A$67,($A104+2))&gt;0,IF(INDEX($C$8:$C$67,MATCH(($A104+2),$A$8:$A$67,0))="","?",INDEX($C$8:$C$67,MATCH(($A104+2),$A$8:$A$67,0)))&amp;IF(COUNTIF($A$8:$A$67,($A104+2))&gt;1," +"&amp;(COUNTIF($A$8:$A$67,($A104+2))-1),""),IF(COUNTIFS(Einstellungen!$A$23:$A$34,"&lt;="&amp;($A104+2),Einstellungen!$B$23:$B$34,"&gt;="&amp;($A104+2))&gt;0,"Ferien",IF(COUNTIFS(Einstellungen!$A$38:$A$43,"&lt;="&amp;($A104+2),Einstellungen!$B$38:$B$43,"&gt;="&amp;($A104+2))&gt;0,"Sperre",IF(COUNTIF(Einstellungen!$A$47:$A$50,($A104+2))&gt;0,"Nachschr.","")))))</f>
        <v/>
      </c>
      <c r="F104" s="44">
        <f>IF($A104="","",IF(COUNTIF($A$8:$A$67,($A104+3))&gt;0,IF(INDEX($C$8:$C$67,MATCH(($A104+3),$A$8:$A$67,0))="","?",INDEX($C$8:$C$67,MATCH(($A104+3),$A$8:$A$67,0)))&amp;IF(COUNTIF($A$8:$A$67,($A104+3))&gt;1," +"&amp;(COUNTIF($A$8:$A$67,($A104+3))-1),""),IF(COUNTIFS(Einstellungen!$A$23:$A$34,"&lt;="&amp;($A104+3),Einstellungen!$B$23:$B$34,"&gt;="&amp;($A104+3))&gt;0,"Ferien",IF(COUNTIFS(Einstellungen!$A$38:$A$43,"&lt;="&amp;($A104+3),Einstellungen!$B$38:$B$43,"&gt;="&amp;($A104+3))&gt;0,"Sperre",IF(COUNTIF(Einstellungen!$A$47:$A$50,($A104+3))&gt;0,"Nachschr.","")))))</f>
        <v/>
      </c>
      <c r="G104" s="44">
        <f>IF($A104="","",IF(COUNTIF($A$8:$A$67,($A104+4))&gt;0,IF(INDEX($C$8:$C$67,MATCH(($A104+4),$A$8:$A$67,0))="","?",INDEX($C$8:$C$67,MATCH(($A104+4),$A$8:$A$67,0)))&amp;IF(COUNTIF($A$8:$A$67,($A104+4))&gt;1," +"&amp;(COUNTIF($A$8:$A$67,($A104+4))-1),""),IF(COUNTIFS(Einstellungen!$A$23:$A$34,"&lt;="&amp;($A104+4),Einstellungen!$B$23:$B$34,"&gt;="&amp;($A104+4))&gt;0,"Ferien",IF(COUNTIFS(Einstellungen!$A$38:$A$43,"&lt;="&amp;($A104+4),Einstellungen!$B$38:$B$43,"&gt;="&amp;($A104+4))&gt;0,"Sperre",IF(COUNTIF(Einstellungen!$A$47:$A$50,($A104+4))&gt;0,"Nachschr.","")))))</f>
        <v/>
      </c>
      <c r="H104" s="44">
        <f>IF($A104="","",IF(COUNTIF($A$8:$A$67,($A104+5))&gt;0,IF(INDEX($C$8:$C$67,MATCH(($A104+5),$A$8:$A$67,0))="","?",INDEX($C$8:$C$67,MATCH(($A104+5),$A$8:$A$67,0)))&amp;IF(COUNTIF($A$8:$A$67,($A104+5))&gt;1," +"&amp;(COUNTIF($A$8:$A$67,($A104+5))-1),""),IF(COUNTIFS(Einstellungen!$A$23:$A$34,"&lt;="&amp;($A104+5),Einstellungen!$B$23:$B$34,"&gt;="&amp;($A104+5))&gt;0,"Ferien",IF(COUNTIFS(Einstellungen!$A$38:$A$43,"&lt;="&amp;($A104+5),Einstellungen!$B$38:$B$43,"&gt;="&amp;($A104+5))&gt;0,"Sperre",IF(COUNTIF(Einstellungen!$A$47:$A$50,($A104+5))&gt;0,"Nachschr.","")))))</f>
        <v/>
      </c>
      <c r="I104" s="32">
        <f>IF(A104="","",COUNTIFS($I$8:$I$67,A104,$D$8:$D$67,"Klassenarbeit"))</f>
        <v/>
      </c>
      <c r="J104" s="32">
        <f>IF(A104="","",IF(A104&lt;=Einstellungen!$C$6,1,2))</f>
        <v/>
      </c>
    </row>
    <row r="105">
      <c r="A105" s="40">
        <f>IF(A104="","",IF(A104+7&gt;Einstellungen!$C$7,"",A104+7))</f>
        <v/>
      </c>
      <c r="B105" s="32">
        <f>IF(A105="","",WEEKNUM(A105,21))</f>
        <v/>
      </c>
      <c r="C105" s="44">
        <f>IF($A105="","",IF(COUNTIF($A$8:$A$67,($A105+0))&gt;0,IF(INDEX($C$8:$C$67,MATCH(($A105+0),$A$8:$A$67,0))="","?",INDEX($C$8:$C$67,MATCH(($A105+0),$A$8:$A$67,0)))&amp;IF(COUNTIF($A$8:$A$67,($A105+0))&gt;1," +"&amp;(COUNTIF($A$8:$A$67,($A105+0))-1),""),IF(COUNTIFS(Einstellungen!$A$23:$A$34,"&lt;="&amp;($A105+0),Einstellungen!$B$23:$B$34,"&gt;="&amp;($A105+0))&gt;0,"Ferien",IF(COUNTIFS(Einstellungen!$A$38:$A$43,"&lt;="&amp;($A105+0),Einstellungen!$B$38:$B$43,"&gt;="&amp;($A105+0))&gt;0,"Sperre",IF(COUNTIF(Einstellungen!$A$47:$A$50,($A105+0))&gt;0,"Nachschr.","")))))</f>
        <v/>
      </c>
      <c r="D105" s="44">
        <f>IF($A105="","",IF(COUNTIF($A$8:$A$67,($A105+1))&gt;0,IF(INDEX($C$8:$C$67,MATCH(($A105+1),$A$8:$A$67,0))="","?",INDEX($C$8:$C$67,MATCH(($A105+1),$A$8:$A$67,0)))&amp;IF(COUNTIF($A$8:$A$67,($A105+1))&gt;1," +"&amp;(COUNTIF($A$8:$A$67,($A105+1))-1),""),IF(COUNTIFS(Einstellungen!$A$23:$A$34,"&lt;="&amp;($A105+1),Einstellungen!$B$23:$B$34,"&gt;="&amp;($A105+1))&gt;0,"Ferien",IF(COUNTIFS(Einstellungen!$A$38:$A$43,"&lt;="&amp;($A105+1),Einstellungen!$B$38:$B$43,"&gt;="&amp;($A105+1))&gt;0,"Sperre",IF(COUNTIF(Einstellungen!$A$47:$A$50,($A105+1))&gt;0,"Nachschr.","")))))</f>
        <v/>
      </c>
      <c r="E105" s="44">
        <f>IF($A105="","",IF(COUNTIF($A$8:$A$67,($A105+2))&gt;0,IF(INDEX($C$8:$C$67,MATCH(($A105+2),$A$8:$A$67,0))="","?",INDEX($C$8:$C$67,MATCH(($A105+2),$A$8:$A$67,0)))&amp;IF(COUNTIF($A$8:$A$67,($A105+2))&gt;1," +"&amp;(COUNTIF($A$8:$A$67,($A105+2))-1),""),IF(COUNTIFS(Einstellungen!$A$23:$A$34,"&lt;="&amp;($A105+2),Einstellungen!$B$23:$B$34,"&gt;="&amp;($A105+2))&gt;0,"Ferien",IF(COUNTIFS(Einstellungen!$A$38:$A$43,"&lt;="&amp;($A105+2),Einstellungen!$B$38:$B$43,"&gt;="&amp;($A105+2))&gt;0,"Sperre",IF(COUNTIF(Einstellungen!$A$47:$A$50,($A105+2))&gt;0,"Nachschr.","")))))</f>
        <v/>
      </c>
      <c r="F105" s="44">
        <f>IF($A105="","",IF(COUNTIF($A$8:$A$67,($A105+3))&gt;0,IF(INDEX($C$8:$C$67,MATCH(($A105+3),$A$8:$A$67,0))="","?",INDEX($C$8:$C$67,MATCH(($A105+3),$A$8:$A$67,0)))&amp;IF(COUNTIF($A$8:$A$67,($A105+3))&gt;1," +"&amp;(COUNTIF($A$8:$A$67,($A105+3))-1),""),IF(COUNTIFS(Einstellungen!$A$23:$A$34,"&lt;="&amp;($A105+3),Einstellungen!$B$23:$B$34,"&gt;="&amp;($A105+3))&gt;0,"Ferien",IF(COUNTIFS(Einstellungen!$A$38:$A$43,"&lt;="&amp;($A105+3),Einstellungen!$B$38:$B$43,"&gt;="&amp;($A105+3))&gt;0,"Sperre",IF(COUNTIF(Einstellungen!$A$47:$A$50,($A105+3))&gt;0,"Nachschr.","")))))</f>
        <v/>
      </c>
      <c r="G105" s="44">
        <f>IF($A105="","",IF(COUNTIF($A$8:$A$67,($A105+4))&gt;0,IF(INDEX($C$8:$C$67,MATCH(($A105+4),$A$8:$A$67,0))="","?",INDEX($C$8:$C$67,MATCH(($A105+4),$A$8:$A$67,0)))&amp;IF(COUNTIF($A$8:$A$67,($A105+4))&gt;1," +"&amp;(COUNTIF($A$8:$A$67,($A105+4))-1),""),IF(COUNTIFS(Einstellungen!$A$23:$A$34,"&lt;="&amp;($A105+4),Einstellungen!$B$23:$B$34,"&gt;="&amp;($A105+4))&gt;0,"Ferien",IF(COUNTIFS(Einstellungen!$A$38:$A$43,"&lt;="&amp;($A105+4),Einstellungen!$B$38:$B$43,"&gt;="&amp;($A105+4))&gt;0,"Sperre",IF(COUNTIF(Einstellungen!$A$47:$A$50,($A105+4))&gt;0,"Nachschr.","")))))</f>
        <v/>
      </c>
      <c r="H105" s="44">
        <f>IF($A105="","",IF(COUNTIF($A$8:$A$67,($A105+5))&gt;0,IF(INDEX($C$8:$C$67,MATCH(($A105+5),$A$8:$A$67,0))="","?",INDEX($C$8:$C$67,MATCH(($A105+5),$A$8:$A$67,0)))&amp;IF(COUNTIF($A$8:$A$67,($A105+5))&gt;1," +"&amp;(COUNTIF($A$8:$A$67,($A105+5))-1),""),IF(COUNTIFS(Einstellungen!$A$23:$A$34,"&lt;="&amp;($A105+5),Einstellungen!$B$23:$B$34,"&gt;="&amp;($A105+5))&gt;0,"Ferien",IF(COUNTIFS(Einstellungen!$A$38:$A$43,"&lt;="&amp;($A105+5),Einstellungen!$B$38:$B$43,"&gt;="&amp;($A105+5))&gt;0,"Sperre",IF(COUNTIF(Einstellungen!$A$47:$A$50,($A105+5))&gt;0,"Nachschr.","")))))</f>
        <v/>
      </c>
      <c r="I105" s="32">
        <f>IF(A105="","",COUNTIFS($I$8:$I$67,A105,$D$8:$D$67,"Klassenarbeit"))</f>
        <v/>
      </c>
      <c r="J105" s="32">
        <f>IF(A105="","",IF(A105&lt;=Einstellungen!$C$6,1,2))</f>
        <v/>
      </c>
    </row>
    <row r="106">
      <c r="A106" s="40">
        <f>IF(A105="","",IF(A105+7&gt;Einstellungen!$C$7,"",A105+7))</f>
        <v/>
      </c>
      <c r="B106" s="32">
        <f>IF(A106="","",WEEKNUM(A106,21))</f>
        <v/>
      </c>
      <c r="C106" s="44">
        <f>IF($A106="","",IF(COUNTIF($A$8:$A$67,($A106+0))&gt;0,IF(INDEX($C$8:$C$67,MATCH(($A106+0),$A$8:$A$67,0))="","?",INDEX($C$8:$C$67,MATCH(($A106+0),$A$8:$A$67,0)))&amp;IF(COUNTIF($A$8:$A$67,($A106+0))&gt;1," +"&amp;(COUNTIF($A$8:$A$67,($A106+0))-1),""),IF(COUNTIFS(Einstellungen!$A$23:$A$34,"&lt;="&amp;($A106+0),Einstellungen!$B$23:$B$34,"&gt;="&amp;($A106+0))&gt;0,"Ferien",IF(COUNTIFS(Einstellungen!$A$38:$A$43,"&lt;="&amp;($A106+0),Einstellungen!$B$38:$B$43,"&gt;="&amp;($A106+0))&gt;0,"Sperre",IF(COUNTIF(Einstellungen!$A$47:$A$50,($A106+0))&gt;0,"Nachschr.","")))))</f>
        <v/>
      </c>
      <c r="D106" s="44">
        <f>IF($A106="","",IF(COUNTIF($A$8:$A$67,($A106+1))&gt;0,IF(INDEX($C$8:$C$67,MATCH(($A106+1),$A$8:$A$67,0))="","?",INDEX($C$8:$C$67,MATCH(($A106+1),$A$8:$A$67,0)))&amp;IF(COUNTIF($A$8:$A$67,($A106+1))&gt;1," +"&amp;(COUNTIF($A$8:$A$67,($A106+1))-1),""),IF(COUNTIFS(Einstellungen!$A$23:$A$34,"&lt;="&amp;($A106+1),Einstellungen!$B$23:$B$34,"&gt;="&amp;($A106+1))&gt;0,"Ferien",IF(COUNTIFS(Einstellungen!$A$38:$A$43,"&lt;="&amp;($A106+1),Einstellungen!$B$38:$B$43,"&gt;="&amp;($A106+1))&gt;0,"Sperre",IF(COUNTIF(Einstellungen!$A$47:$A$50,($A106+1))&gt;0,"Nachschr.","")))))</f>
        <v/>
      </c>
      <c r="E106" s="44">
        <f>IF($A106="","",IF(COUNTIF($A$8:$A$67,($A106+2))&gt;0,IF(INDEX($C$8:$C$67,MATCH(($A106+2),$A$8:$A$67,0))="","?",INDEX($C$8:$C$67,MATCH(($A106+2),$A$8:$A$67,0)))&amp;IF(COUNTIF($A$8:$A$67,($A106+2))&gt;1," +"&amp;(COUNTIF($A$8:$A$67,($A106+2))-1),""),IF(COUNTIFS(Einstellungen!$A$23:$A$34,"&lt;="&amp;($A106+2),Einstellungen!$B$23:$B$34,"&gt;="&amp;($A106+2))&gt;0,"Ferien",IF(COUNTIFS(Einstellungen!$A$38:$A$43,"&lt;="&amp;($A106+2),Einstellungen!$B$38:$B$43,"&gt;="&amp;($A106+2))&gt;0,"Sperre",IF(COUNTIF(Einstellungen!$A$47:$A$50,($A106+2))&gt;0,"Nachschr.","")))))</f>
        <v/>
      </c>
      <c r="F106" s="44">
        <f>IF($A106="","",IF(COUNTIF($A$8:$A$67,($A106+3))&gt;0,IF(INDEX($C$8:$C$67,MATCH(($A106+3),$A$8:$A$67,0))="","?",INDEX($C$8:$C$67,MATCH(($A106+3),$A$8:$A$67,0)))&amp;IF(COUNTIF($A$8:$A$67,($A106+3))&gt;1," +"&amp;(COUNTIF($A$8:$A$67,($A106+3))-1),""),IF(COUNTIFS(Einstellungen!$A$23:$A$34,"&lt;="&amp;($A106+3),Einstellungen!$B$23:$B$34,"&gt;="&amp;($A106+3))&gt;0,"Ferien",IF(COUNTIFS(Einstellungen!$A$38:$A$43,"&lt;="&amp;($A106+3),Einstellungen!$B$38:$B$43,"&gt;="&amp;($A106+3))&gt;0,"Sperre",IF(COUNTIF(Einstellungen!$A$47:$A$50,($A106+3))&gt;0,"Nachschr.","")))))</f>
        <v/>
      </c>
      <c r="G106" s="44">
        <f>IF($A106="","",IF(COUNTIF($A$8:$A$67,($A106+4))&gt;0,IF(INDEX($C$8:$C$67,MATCH(($A106+4),$A$8:$A$67,0))="","?",INDEX($C$8:$C$67,MATCH(($A106+4),$A$8:$A$67,0)))&amp;IF(COUNTIF($A$8:$A$67,($A106+4))&gt;1," +"&amp;(COUNTIF($A$8:$A$67,($A106+4))-1),""),IF(COUNTIFS(Einstellungen!$A$23:$A$34,"&lt;="&amp;($A106+4),Einstellungen!$B$23:$B$34,"&gt;="&amp;($A106+4))&gt;0,"Ferien",IF(COUNTIFS(Einstellungen!$A$38:$A$43,"&lt;="&amp;($A106+4),Einstellungen!$B$38:$B$43,"&gt;="&amp;($A106+4))&gt;0,"Sperre",IF(COUNTIF(Einstellungen!$A$47:$A$50,($A106+4))&gt;0,"Nachschr.","")))))</f>
        <v/>
      </c>
      <c r="H106" s="44">
        <f>IF($A106="","",IF(COUNTIF($A$8:$A$67,($A106+5))&gt;0,IF(INDEX($C$8:$C$67,MATCH(($A106+5),$A$8:$A$67,0))="","?",INDEX($C$8:$C$67,MATCH(($A106+5),$A$8:$A$67,0)))&amp;IF(COUNTIF($A$8:$A$67,($A106+5))&gt;1," +"&amp;(COUNTIF($A$8:$A$67,($A106+5))-1),""),IF(COUNTIFS(Einstellungen!$A$23:$A$34,"&lt;="&amp;($A106+5),Einstellungen!$B$23:$B$34,"&gt;="&amp;($A106+5))&gt;0,"Ferien",IF(COUNTIFS(Einstellungen!$A$38:$A$43,"&lt;="&amp;($A106+5),Einstellungen!$B$38:$B$43,"&gt;="&amp;($A106+5))&gt;0,"Sperre",IF(COUNTIF(Einstellungen!$A$47:$A$50,($A106+5))&gt;0,"Nachschr.","")))))</f>
        <v/>
      </c>
      <c r="I106" s="32">
        <f>IF(A106="","",COUNTIFS($I$8:$I$67,A106,$D$8:$D$67,"Klassenarbeit"))</f>
        <v/>
      </c>
      <c r="J106" s="32">
        <f>IF(A106="","",IF(A106&lt;=Einstellungen!$C$6,1,2))</f>
        <v/>
      </c>
    </row>
    <row r="107">
      <c r="A107" s="40">
        <f>IF(A106="","",IF(A106+7&gt;Einstellungen!$C$7,"",A106+7))</f>
        <v/>
      </c>
      <c r="B107" s="32">
        <f>IF(A107="","",WEEKNUM(A107,21))</f>
        <v/>
      </c>
      <c r="C107" s="44">
        <f>IF($A107="","",IF(COUNTIF($A$8:$A$67,($A107+0))&gt;0,IF(INDEX($C$8:$C$67,MATCH(($A107+0),$A$8:$A$67,0))="","?",INDEX($C$8:$C$67,MATCH(($A107+0),$A$8:$A$67,0)))&amp;IF(COUNTIF($A$8:$A$67,($A107+0))&gt;1," +"&amp;(COUNTIF($A$8:$A$67,($A107+0))-1),""),IF(COUNTIFS(Einstellungen!$A$23:$A$34,"&lt;="&amp;($A107+0),Einstellungen!$B$23:$B$34,"&gt;="&amp;($A107+0))&gt;0,"Ferien",IF(COUNTIFS(Einstellungen!$A$38:$A$43,"&lt;="&amp;($A107+0),Einstellungen!$B$38:$B$43,"&gt;="&amp;($A107+0))&gt;0,"Sperre",IF(COUNTIF(Einstellungen!$A$47:$A$50,($A107+0))&gt;0,"Nachschr.","")))))</f>
        <v/>
      </c>
      <c r="D107" s="44">
        <f>IF($A107="","",IF(COUNTIF($A$8:$A$67,($A107+1))&gt;0,IF(INDEX($C$8:$C$67,MATCH(($A107+1),$A$8:$A$67,0))="","?",INDEX($C$8:$C$67,MATCH(($A107+1),$A$8:$A$67,0)))&amp;IF(COUNTIF($A$8:$A$67,($A107+1))&gt;1," +"&amp;(COUNTIF($A$8:$A$67,($A107+1))-1),""),IF(COUNTIFS(Einstellungen!$A$23:$A$34,"&lt;="&amp;($A107+1),Einstellungen!$B$23:$B$34,"&gt;="&amp;($A107+1))&gt;0,"Ferien",IF(COUNTIFS(Einstellungen!$A$38:$A$43,"&lt;="&amp;($A107+1),Einstellungen!$B$38:$B$43,"&gt;="&amp;($A107+1))&gt;0,"Sperre",IF(COUNTIF(Einstellungen!$A$47:$A$50,($A107+1))&gt;0,"Nachschr.","")))))</f>
        <v/>
      </c>
      <c r="E107" s="44">
        <f>IF($A107="","",IF(COUNTIF($A$8:$A$67,($A107+2))&gt;0,IF(INDEX($C$8:$C$67,MATCH(($A107+2),$A$8:$A$67,0))="","?",INDEX($C$8:$C$67,MATCH(($A107+2),$A$8:$A$67,0)))&amp;IF(COUNTIF($A$8:$A$67,($A107+2))&gt;1," +"&amp;(COUNTIF($A$8:$A$67,($A107+2))-1),""),IF(COUNTIFS(Einstellungen!$A$23:$A$34,"&lt;="&amp;($A107+2),Einstellungen!$B$23:$B$34,"&gt;="&amp;($A107+2))&gt;0,"Ferien",IF(COUNTIFS(Einstellungen!$A$38:$A$43,"&lt;="&amp;($A107+2),Einstellungen!$B$38:$B$43,"&gt;="&amp;($A107+2))&gt;0,"Sperre",IF(COUNTIF(Einstellungen!$A$47:$A$50,($A107+2))&gt;0,"Nachschr.","")))))</f>
        <v/>
      </c>
      <c r="F107" s="44">
        <f>IF($A107="","",IF(COUNTIF($A$8:$A$67,($A107+3))&gt;0,IF(INDEX($C$8:$C$67,MATCH(($A107+3),$A$8:$A$67,0))="","?",INDEX($C$8:$C$67,MATCH(($A107+3),$A$8:$A$67,0)))&amp;IF(COUNTIF($A$8:$A$67,($A107+3))&gt;1," +"&amp;(COUNTIF($A$8:$A$67,($A107+3))-1),""),IF(COUNTIFS(Einstellungen!$A$23:$A$34,"&lt;="&amp;($A107+3),Einstellungen!$B$23:$B$34,"&gt;="&amp;($A107+3))&gt;0,"Ferien",IF(COUNTIFS(Einstellungen!$A$38:$A$43,"&lt;="&amp;($A107+3),Einstellungen!$B$38:$B$43,"&gt;="&amp;($A107+3))&gt;0,"Sperre",IF(COUNTIF(Einstellungen!$A$47:$A$50,($A107+3))&gt;0,"Nachschr.","")))))</f>
        <v/>
      </c>
      <c r="G107" s="44">
        <f>IF($A107="","",IF(COUNTIF($A$8:$A$67,($A107+4))&gt;0,IF(INDEX($C$8:$C$67,MATCH(($A107+4),$A$8:$A$67,0))="","?",INDEX($C$8:$C$67,MATCH(($A107+4),$A$8:$A$67,0)))&amp;IF(COUNTIF($A$8:$A$67,($A107+4))&gt;1," +"&amp;(COUNTIF($A$8:$A$67,($A107+4))-1),""),IF(COUNTIFS(Einstellungen!$A$23:$A$34,"&lt;="&amp;($A107+4),Einstellungen!$B$23:$B$34,"&gt;="&amp;($A107+4))&gt;0,"Ferien",IF(COUNTIFS(Einstellungen!$A$38:$A$43,"&lt;="&amp;($A107+4),Einstellungen!$B$38:$B$43,"&gt;="&amp;($A107+4))&gt;0,"Sperre",IF(COUNTIF(Einstellungen!$A$47:$A$50,($A107+4))&gt;0,"Nachschr.","")))))</f>
        <v/>
      </c>
      <c r="H107" s="44">
        <f>IF($A107="","",IF(COUNTIF($A$8:$A$67,($A107+5))&gt;0,IF(INDEX($C$8:$C$67,MATCH(($A107+5),$A$8:$A$67,0))="","?",INDEX($C$8:$C$67,MATCH(($A107+5),$A$8:$A$67,0)))&amp;IF(COUNTIF($A$8:$A$67,($A107+5))&gt;1," +"&amp;(COUNTIF($A$8:$A$67,($A107+5))-1),""),IF(COUNTIFS(Einstellungen!$A$23:$A$34,"&lt;="&amp;($A107+5),Einstellungen!$B$23:$B$34,"&gt;="&amp;($A107+5))&gt;0,"Ferien",IF(COUNTIFS(Einstellungen!$A$38:$A$43,"&lt;="&amp;($A107+5),Einstellungen!$B$38:$B$43,"&gt;="&amp;($A107+5))&gt;0,"Sperre",IF(COUNTIF(Einstellungen!$A$47:$A$50,($A107+5))&gt;0,"Nachschr.","")))))</f>
        <v/>
      </c>
      <c r="I107" s="32">
        <f>IF(A107="","",COUNTIFS($I$8:$I$67,A107,$D$8:$D$67,"Klassenarbeit"))</f>
        <v/>
      </c>
      <c r="J107" s="32">
        <f>IF(A107="","",IF(A107&lt;=Einstellungen!$C$6,1,2))</f>
        <v/>
      </c>
    </row>
    <row r="108">
      <c r="A108" s="40">
        <f>IF(A107="","",IF(A107+7&gt;Einstellungen!$C$7,"",A107+7))</f>
        <v/>
      </c>
      <c r="B108" s="32">
        <f>IF(A108="","",WEEKNUM(A108,21))</f>
        <v/>
      </c>
      <c r="C108" s="44">
        <f>IF($A108="","",IF(COUNTIF($A$8:$A$67,($A108+0))&gt;0,IF(INDEX($C$8:$C$67,MATCH(($A108+0),$A$8:$A$67,0))="","?",INDEX($C$8:$C$67,MATCH(($A108+0),$A$8:$A$67,0)))&amp;IF(COUNTIF($A$8:$A$67,($A108+0))&gt;1," +"&amp;(COUNTIF($A$8:$A$67,($A108+0))-1),""),IF(COUNTIFS(Einstellungen!$A$23:$A$34,"&lt;="&amp;($A108+0),Einstellungen!$B$23:$B$34,"&gt;="&amp;($A108+0))&gt;0,"Ferien",IF(COUNTIFS(Einstellungen!$A$38:$A$43,"&lt;="&amp;($A108+0),Einstellungen!$B$38:$B$43,"&gt;="&amp;($A108+0))&gt;0,"Sperre",IF(COUNTIF(Einstellungen!$A$47:$A$50,($A108+0))&gt;0,"Nachschr.","")))))</f>
        <v/>
      </c>
      <c r="D108" s="44">
        <f>IF($A108="","",IF(COUNTIF($A$8:$A$67,($A108+1))&gt;0,IF(INDEX($C$8:$C$67,MATCH(($A108+1),$A$8:$A$67,0))="","?",INDEX($C$8:$C$67,MATCH(($A108+1),$A$8:$A$67,0)))&amp;IF(COUNTIF($A$8:$A$67,($A108+1))&gt;1," +"&amp;(COUNTIF($A$8:$A$67,($A108+1))-1),""),IF(COUNTIFS(Einstellungen!$A$23:$A$34,"&lt;="&amp;($A108+1),Einstellungen!$B$23:$B$34,"&gt;="&amp;($A108+1))&gt;0,"Ferien",IF(COUNTIFS(Einstellungen!$A$38:$A$43,"&lt;="&amp;($A108+1),Einstellungen!$B$38:$B$43,"&gt;="&amp;($A108+1))&gt;0,"Sperre",IF(COUNTIF(Einstellungen!$A$47:$A$50,($A108+1))&gt;0,"Nachschr.","")))))</f>
        <v/>
      </c>
      <c r="E108" s="44">
        <f>IF($A108="","",IF(COUNTIF($A$8:$A$67,($A108+2))&gt;0,IF(INDEX($C$8:$C$67,MATCH(($A108+2),$A$8:$A$67,0))="","?",INDEX($C$8:$C$67,MATCH(($A108+2),$A$8:$A$67,0)))&amp;IF(COUNTIF($A$8:$A$67,($A108+2))&gt;1," +"&amp;(COUNTIF($A$8:$A$67,($A108+2))-1),""),IF(COUNTIFS(Einstellungen!$A$23:$A$34,"&lt;="&amp;($A108+2),Einstellungen!$B$23:$B$34,"&gt;="&amp;($A108+2))&gt;0,"Ferien",IF(COUNTIFS(Einstellungen!$A$38:$A$43,"&lt;="&amp;($A108+2),Einstellungen!$B$38:$B$43,"&gt;="&amp;($A108+2))&gt;0,"Sperre",IF(COUNTIF(Einstellungen!$A$47:$A$50,($A108+2))&gt;0,"Nachschr.","")))))</f>
        <v/>
      </c>
      <c r="F108" s="44">
        <f>IF($A108="","",IF(COUNTIF($A$8:$A$67,($A108+3))&gt;0,IF(INDEX($C$8:$C$67,MATCH(($A108+3),$A$8:$A$67,0))="","?",INDEX($C$8:$C$67,MATCH(($A108+3),$A$8:$A$67,0)))&amp;IF(COUNTIF($A$8:$A$67,($A108+3))&gt;1," +"&amp;(COUNTIF($A$8:$A$67,($A108+3))-1),""),IF(COUNTIFS(Einstellungen!$A$23:$A$34,"&lt;="&amp;($A108+3),Einstellungen!$B$23:$B$34,"&gt;="&amp;($A108+3))&gt;0,"Ferien",IF(COUNTIFS(Einstellungen!$A$38:$A$43,"&lt;="&amp;($A108+3),Einstellungen!$B$38:$B$43,"&gt;="&amp;($A108+3))&gt;0,"Sperre",IF(COUNTIF(Einstellungen!$A$47:$A$50,($A108+3))&gt;0,"Nachschr.","")))))</f>
        <v/>
      </c>
      <c r="G108" s="44">
        <f>IF($A108="","",IF(COUNTIF($A$8:$A$67,($A108+4))&gt;0,IF(INDEX($C$8:$C$67,MATCH(($A108+4),$A$8:$A$67,0))="","?",INDEX($C$8:$C$67,MATCH(($A108+4),$A$8:$A$67,0)))&amp;IF(COUNTIF($A$8:$A$67,($A108+4))&gt;1," +"&amp;(COUNTIF($A$8:$A$67,($A108+4))-1),""),IF(COUNTIFS(Einstellungen!$A$23:$A$34,"&lt;="&amp;($A108+4),Einstellungen!$B$23:$B$34,"&gt;="&amp;($A108+4))&gt;0,"Ferien",IF(COUNTIFS(Einstellungen!$A$38:$A$43,"&lt;="&amp;($A108+4),Einstellungen!$B$38:$B$43,"&gt;="&amp;($A108+4))&gt;0,"Sperre",IF(COUNTIF(Einstellungen!$A$47:$A$50,($A108+4))&gt;0,"Nachschr.","")))))</f>
        <v/>
      </c>
      <c r="H108" s="44">
        <f>IF($A108="","",IF(COUNTIF($A$8:$A$67,($A108+5))&gt;0,IF(INDEX($C$8:$C$67,MATCH(($A108+5),$A$8:$A$67,0))="","?",INDEX($C$8:$C$67,MATCH(($A108+5),$A$8:$A$67,0)))&amp;IF(COUNTIF($A$8:$A$67,($A108+5))&gt;1," +"&amp;(COUNTIF($A$8:$A$67,($A108+5))-1),""),IF(COUNTIFS(Einstellungen!$A$23:$A$34,"&lt;="&amp;($A108+5),Einstellungen!$B$23:$B$34,"&gt;="&amp;($A108+5))&gt;0,"Ferien",IF(COUNTIFS(Einstellungen!$A$38:$A$43,"&lt;="&amp;($A108+5),Einstellungen!$B$38:$B$43,"&gt;="&amp;($A108+5))&gt;0,"Sperre",IF(COUNTIF(Einstellungen!$A$47:$A$50,($A108+5))&gt;0,"Nachschr.","")))))</f>
        <v/>
      </c>
      <c r="I108" s="32">
        <f>IF(A108="","",COUNTIFS($I$8:$I$67,A108,$D$8:$D$67,"Klassenarbeit"))</f>
        <v/>
      </c>
      <c r="J108" s="32">
        <f>IF(A108="","",IF(A108&lt;=Einstellungen!$C$6,1,2))</f>
        <v/>
      </c>
    </row>
    <row r="109">
      <c r="A109" s="40">
        <f>IF(A108="","",IF(A108+7&gt;Einstellungen!$C$7,"",A108+7))</f>
        <v/>
      </c>
      <c r="B109" s="32">
        <f>IF(A109="","",WEEKNUM(A109,21))</f>
        <v/>
      </c>
      <c r="C109" s="44">
        <f>IF($A109="","",IF(COUNTIF($A$8:$A$67,($A109+0))&gt;0,IF(INDEX($C$8:$C$67,MATCH(($A109+0),$A$8:$A$67,0))="","?",INDEX($C$8:$C$67,MATCH(($A109+0),$A$8:$A$67,0)))&amp;IF(COUNTIF($A$8:$A$67,($A109+0))&gt;1," +"&amp;(COUNTIF($A$8:$A$67,($A109+0))-1),""),IF(COUNTIFS(Einstellungen!$A$23:$A$34,"&lt;="&amp;($A109+0),Einstellungen!$B$23:$B$34,"&gt;="&amp;($A109+0))&gt;0,"Ferien",IF(COUNTIFS(Einstellungen!$A$38:$A$43,"&lt;="&amp;($A109+0),Einstellungen!$B$38:$B$43,"&gt;="&amp;($A109+0))&gt;0,"Sperre",IF(COUNTIF(Einstellungen!$A$47:$A$50,($A109+0))&gt;0,"Nachschr.","")))))</f>
        <v/>
      </c>
      <c r="D109" s="44">
        <f>IF($A109="","",IF(COUNTIF($A$8:$A$67,($A109+1))&gt;0,IF(INDEX($C$8:$C$67,MATCH(($A109+1),$A$8:$A$67,0))="","?",INDEX($C$8:$C$67,MATCH(($A109+1),$A$8:$A$67,0)))&amp;IF(COUNTIF($A$8:$A$67,($A109+1))&gt;1," +"&amp;(COUNTIF($A$8:$A$67,($A109+1))-1),""),IF(COUNTIFS(Einstellungen!$A$23:$A$34,"&lt;="&amp;($A109+1),Einstellungen!$B$23:$B$34,"&gt;="&amp;($A109+1))&gt;0,"Ferien",IF(COUNTIFS(Einstellungen!$A$38:$A$43,"&lt;="&amp;($A109+1),Einstellungen!$B$38:$B$43,"&gt;="&amp;($A109+1))&gt;0,"Sperre",IF(COUNTIF(Einstellungen!$A$47:$A$50,($A109+1))&gt;0,"Nachschr.","")))))</f>
        <v/>
      </c>
      <c r="E109" s="44">
        <f>IF($A109="","",IF(COUNTIF($A$8:$A$67,($A109+2))&gt;0,IF(INDEX($C$8:$C$67,MATCH(($A109+2),$A$8:$A$67,0))="","?",INDEX($C$8:$C$67,MATCH(($A109+2),$A$8:$A$67,0)))&amp;IF(COUNTIF($A$8:$A$67,($A109+2))&gt;1," +"&amp;(COUNTIF($A$8:$A$67,($A109+2))-1),""),IF(COUNTIFS(Einstellungen!$A$23:$A$34,"&lt;="&amp;($A109+2),Einstellungen!$B$23:$B$34,"&gt;="&amp;($A109+2))&gt;0,"Ferien",IF(COUNTIFS(Einstellungen!$A$38:$A$43,"&lt;="&amp;($A109+2),Einstellungen!$B$38:$B$43,"&gt;="&amp;($A109+2))&gt;0,"Sperre",IF(COUNTIF(Einstellungen!$A$47:$A$50,($A109+2))&gt;0,"Nachschr.","")))))</f>
        <v/>
      </c>
      <c r="F109" s="44">
        <f>IF($A109="","",IF(COUNTIF($A$8:$A$67,($A109+3))&gt;0,IF(INDEX($C$8:$C$67,MATCH(($A109+3),$A$8:$A$67,0))="","?",INDEX($C$8:$C$67,MATCH(($A109+3),$A$8:$A$67,0)))&amp;IF(COUNTIF($A$8:$A$67,($A109+3))&gt;1," +"&amp;(COUNTIF($A$8:$A$67,($A109+3))-1),""),IF(COUNTIFS(Einstellungen!$A$23:$A$34,"&lt;="&amp;($A109+3),Einstellungen!$B$23:$B$34,"&gt;="&amp;($A109+3))&gt;0,"Ferien",IF(COUNTIFS(Einstellungen!$A$38:$A$43,"&lt;="&amp;($A109+3),Einstellungen!$B$38:$B$43,"&gt;="&amp;($A109+3))&gt;0,"Sperre",IF(COUNTIF(Einstellungen!$A$47:$A$50,($A109+3))&gt;0,"Nachschr.","")))))</f>
        <v/>
      </c>
      <c r="G109" s="44">
        <f>IF($A109="","",IF(COUNTIF($A$8:$A$67,($A109+4))&gt;0,IF(INDEX($C$8:$C$67,MATCH(($A109+4),$A$8:$A$67,0))="","?",INDEX($C$8:$C$67,MATCH(($A109+4),$A$8:$A$67,0)))&amp;IF(COUNTIF($A$8:$A$67,($A109+4))&gt;1," +"&amp;(COUNTIF($A$8:$A$67,($A109+4))-1),""),IF(COUNTIFS(Einstellungen!$A$23:$A$34,"&lt;="&amp;($A109+4),Einstellungen!$B$23:$B$34,"&gt;="&amp;($A109+4))&gt;0,"Ferien",IF(COUNTIFS(Einstellungen!$A$38:$A$43,"&lt;="&amp;($A109+4),Einstellungen!$B$38:$B$43,"&gt;="&amp;($A109+4))&gt;0,"Sperre",IF(COUNTIF(Einstellungen!$A$47:$A$50,($A109+4))&gt;0,"Nachschr.","")))))</f>
        <v/>
      </c>
      <c r="H109" s="44">
        <f>IF($A109="","",IF(COUNTIF($A$8:$A$67,($A109+5))&gt;0,IF(INDEX($C$8:$C$67,MATCH(($A109+5),$A$8:$A$67,0))="","?",INDEX($C$8:$C$67,MATCH(($A109+5),$A$8:$A$67,0)))&amp;IF(COUNTIF($A$8:$A$67,($A109+5))&gt;1," +"&amp;(COUNTIF($A$8:$A$67,($A109+5))-1),""),IF(COUNTIFS(Einstellungen!$A$23:$A$34,"&lt;="&amp;($A109+5),Einstellungen!$B$23:$B$34,"&gt;="&amp;($A109+5))&gt;0,"Ferien",IF(COUNTIFS(Einstellungen!$A$38:$A$43,"&lt;="&amp;($A109+5),Einstellungen!$B$38:$B$43,"&gt;="&amp;($A109+5))&gt;0,"Sperre",IF(COUNTIF(Einstellungen!$A$47:$A$50,($A109+5))&gt;0,"Nachschr.","")))))</f>
        <v/>
      </c>
      <c r="I109" s="32">
        <f>IF(A109="","",COUNTIFS($I$8:$I$67,A109,$D$8:$D$67,"Klassenarbeit"))</f>
        <v/>
      </c>
      <c r="J109" s="32">
        <f>IF(A109="","",IF(A109&lt;=Einstellungen!$C$6,1,2))</f>
        <v/>
      </c>
    </row>
    <row r="110">
      <c r="A110" s="40">
        <f>IF(A109="","",IF(A109+7&gt;Einstellungen!$C$7,"",A109+7))</f>
        <v/>
      </c>
      <c r="B110" s="32">
        <f>IF(A110="","",WEEKNUM(A110,21))</f>
        <v/>
      </c>
      <c r="C110" s="44">
        <f>IF($A110="","",IF(COUNTIF($A$8:$A$67,($A110+0))&gt;0,IF(INDEX($C$8:$C$67,MATCH(($A110+0),$A$8:$A$67,0))="","?",INDEX($C$8:$C$67,MATCH(($A110+0),$A$8:$A$67,0)))&amp;IF(COUNTIF($A$8:$A$67,($A110+0))&gt;1," +"&amp;(COUNTIF($A$8:$A$67,($A110+0))-1),""),IF(COUNTIFS(Einstellungen!$A$23:$A$34,"&lt;="&amp;($A110+0),Einstellungen!$B$23:$B$34,"&gt;="&amp;($A110+0))&gt;0,"Ferien",IF(COUNTIFS(Einstellungen!$A$38:$A$43,"&lt;="&amp;($A110+0),Einstellungen!$B$38:$B$43,"&gt;="&amp;($A110+0))&gt;0,"Sperre",IF(COUNTIF(Einstellungen!$A$47:$A$50,($A110+0))&gt;0,"Nachschr.","")))))</f>
        <v/>
      </c>
      <c r="D110" s="44">
        <f>IF($A110="","",IF(COUNTIF($A$8:$A$67,($A110+1))&gt;0,IF(INDEX($C$8:$C$67,MATCH(($A110+1),$A$8:$A$67,0))="","?",INDEX($C$8:$C$67,MATCH(($A110+1),$A$8:$A$67,0)))&amp;IF(COUNTIF($A$8:$A$67,($A110+1))&gt;1," +"&amp;(COUNTIF($A$8:$A$67,($A110+1))-1),""),IF(COUNTIFS(Einstellungen!$A$23:$A$34,"&lt;="&amp;($A110+1),Einstellungen!$B$23:$B$34,"&gt;="&amp;($A110+1))&gt;0,"Ferien",IF(COUNTIFS(Einstellungen!$A$38:$A$43,"&lt;="&amp;($A110+1),Einstellungen!$B$38:$B$43,"&gt;="&amp;($A110+1))&gt;0,"Sperre",IF(COUNTIF(Einstellungen!$A$47:$A$50,($A110+1))&gt;0,"Nachschr.","")))))</f>
        <v/>
      </c>
      <c r="E110" s="44">
        <f>IF($A110="","",IF(COUNTIF($A$8:$A$67,($A110+2))&gt;0,IF(INDEX($C$8:$C$67,MATCH(($A110+2),$A$8:$A$67,0))="","?",INDEX($C$8:$C$67,MATCH(($A110+2),$A$8:$A$67,0)))&amp;IF(COUNTIF($A$8:$A$67,($A110+2))&gt;1," +"&amp;(COUNTIF($A$8:$A$67,($A110+2))-1),""),IF(COUNTIFS(Einstellungen!$A$23:$A$34,"&lt;="&amp;($A110+2),Einstellungen!$B$23:$B$34,"&gt;="&amp;($A110+2))&gt;0,"Ferien",IF(COUNTIFS(Einstellungen!$A$38:$A$43,"&lt;="&amp;($A110+2),Einstellungen!$B$38:$B$43,"&gt;="&amp;($A110+2))&gt;0,"Sperre",IF(COUNTIF(Einstellungen!$A$47:$A$50,($A110+2))&gt;0,"Nachschr.","")))))</f>
        <v/>
      </c>
      <c r="F110" s="44">
        <f>IF($A110="","",IF(COUNTIF($A$8:$A$67,($A110+3))&gt;0,IF(INDEX($C$8:$C$67,MATCH(($A110+3),$A$8:$A$67,0))="","?",INDEX($C$8:$C$67,MATCH(($A110+3),$A$8:$A$67,0)))&amp;IF(COUNTIF($A$8:$A$67,($A110+3))&gt;1," +"&amp;(COUNTIF($A$8:$A$67,($A110+3))-1),""),IF(COUNTIFS(Einstellungen!$A$23:$A$34,"&lt;="&amp;($A110+3),Einstellungen!$B$23:$B$34,"&gt;="&amp;($A110+3))&gt;0,"Ferien",IF(COUNTIFS(Einstellungen!$A$38:$A$43,"&lt;="&amp;($A110+3),Einstellungen!$B$38:$B$43,"&gt;="&amp;($A110+3))&gt;0,"Sperre",IF(COUNTIF(Einstellungen!$A$47:$A$50,($A110+3))&gt;0,"Nachschr.","")))))</f>
        <v/>
      </c>
      <c r="G110" s="44">
        <f>IF($A110="","",IF(COUNTIF($A$8:$A$67,($A110+4))&gt;0,IF(INDEX($C$8:$C$67,MATCH(($A110+4),$A$8:$A$67,0))="","?",INDEX($C$8:$C$67,MATCH(($A110+4),$A$8:$A$67,0)))&amp;IF(COUNTIF($A$8:$A$67,($A110+4))&gt;1," +"&amp;(COUNTIF($A$8:$A$67,($A110+4))-1),""),IF(COUNTIFS(Einstellungen!$A$23:$A$34,"&lt;="&amp;($A110+4),Einstellungen!$B$23:$B$34,"&gt;="&amp;($A110+4))&gt;0,"Ferien",IF(COUNTIFS(Einstellungen!$A$38:$A$43,"&lt;="&amp;($A110+4),Einstellungen!$B$38:$B$43,"&gt;="&amp;($A110+4))&gt;0,"Sperre",IF(COUNTIF(Einstellungen!$A$47:$A$50,($A110+4))&gt;0,"Nachschr.","")))))</f>
        <v/>
      </c>
      <c r="H110" s="44">
        <f>IF($A110="","",IF(COUNTIF($A$8:$A$67,($A110+5))&gt;0,IF(INDEX($C$8:$C$67,MATCH(($A110+5),$A$8:$A$67,0))="","?",INDEX($C$8:$C$67,MATCH(($A110+5),$A$8:$A$67,0)))&amp;IF(COUNTIF($A$8:$A$67,($A110+5))&gt;1," +"&amp;(COUNTIF($A$8:$A$67,($A110+5))-1),""),IF(COUNTIFS(Einstellungen!$A$23:$A$34,"&lt;="&amp;($A110+5),Einstellungen!$B$23:$B$34,"&gt;="&amp;($A110+5))&gt;0,"Ferien",IF(COUNTIFS(Einstellungen!$A$38:$A$43,"&lt;="&amp;($A110+5),Einstellungen!$B$38:$B$43,"&gt;="&amp;($A110+5))&gt;0,"Sperre",IF(COUNTIF(Einstellungen!$A$47:$A$50,($A110+5))&gt;0,"Nachschr.","")))))</f>
        <v/>
      </c>
      <c r="I110" s="32">
        <f>IF(A110="","",COUNTIFS($I$8:$I$67,A110,$D$8:$D$67,"Klassenarbeit"))</f>
        <v/>
      </c>
      <c r="J110" s="32">
        <f>IF(A110="","",IF(A110&lt;=Einstellungen!$C$6,1,2))</f>
        <v/>
      </c>
    </row>
    <row r="111">
      <c r="A111" s="40">
        <f>IF(A110="","",IF(A110+7&gt;Einstellungen!$C$7,"",A110+7))</f>
        <v/>
      </c>
      <c r="B111" s="32">
        <f>IF(A111="","",WEEKNUM(A111,21))</f>
        <v/>
      </c>
      <c r="C111" s="44">
        <f>IF($A111="","",IF(COUNTIF($A$8:$A$67,($A111+0))&gt;0,IF(INDEX($C$8:$C$67,MATCH(($A111+0),$A$8:$A$67,0))="","?",INDEX($C$8:$C$67,MATCH(($A111+0),$A$8:$A$67,0)))&amp;IF(COUNTIF($A$8:$A$67,($A111+0))&gt;1," +"&amp;(COUNTIF($A$8:$A$67,($A111+0))-1),""),IF(COUNTIFS(Einstellungen!$A$23:$A$34,"&lt;="&amp;($A111+0),Einstellungen!$B$23:$B$34,"&gt;="&amp;($A111+0))&gt;0,"Ferien",IF(COUNTIFS(Einstellungen!$A$38:$A$43,"&lt;="&amp;($A111+0),Einstellungen!$B$38:$B$43,"&gt;="&amp;($A111+0))&gt;0,"Sperre",IF(COUNTIF(Einstellungen!$A$47:$A$50,($A111+0))&gt;0,"Nachschr.","")))))</f>
        <v/>
      </c>
      <c r="D111" s="44">
        <f>IF($A111="","",IF(COUNTIF($A$8:$A$67,($A111+1))&gt;0,IF(INDEX($C$8:$C$67,MATCH(($A111+1),$A$8:$A$67,0))="","?",INDEX($C$8:$C$67,MATCH(($A111+1),$A$8:$A$67,0)))&amp;IF(COUNTIF($A$8:$A$67,($A111+1))&gt;1," +"&amp;(COUNTIF($A$8:$A$67,($A111+1))-1),""),IF(COUNTIFS(Einstellungen!$A$23:$A$34,"&lt;="&amp;($A111+1),Einstellungen!$B$23:$B$34,"&gt;="&amp;($A111+1))&gt;0,"Ferien",IF(COUNTIFS(Einstellungen!$A$38:$A$43,"&lt;="&amp;($A111+1),Einstellungen!$B$38:$B$43,"&gt;="&amp;($A111+1))&gt;0,"Sperre",IF(COUNTIF(Einstellungen!$A$47:$A$50,($A111+1))&gt;0,"Nachschr.","")))))</f>
        <v/>
      </c>
      <c r="E111" s="44">
        <f>IF($A111="","",IF(COUNTIF($A$8:$A$67,($A111+2))&gt;0,IF(INDEX($C$8:$C$67,MATCH(($A111+2),$A$8:$A$67,0))="","?",INDEX($C$8:$C$67,MATCH(($A111+2),$A$8:$A$67,0)))&amp;IF(COUNTIF($A$8:$A$67,($A111+2))&gt;1," +"&amp;(COUNTIF($A$8:$A$67,($A111+2))-1),""),IF(COUNTIFS(Einstellungen!$A$23:$A$34,"&lt;="&amp;($A111+2),Einstellungen!$B$23:$B$34,"&gt;="&amp;($A111+2))&gt;0,"Ferien",IF(COUNTIFS(Einstellungen!$A$38:$A$43,"&lt;="&amp;($A111+2),Einstellungen!$B$38:$B$43,"&gt;="&amp;($A111+2))&gt;0,"Sperre",IF(COUNTIF(Einstellungen!$A$47:$A$50,($A111+2))&gt;0,"Nachschr.","")))))</f>
        <v/>
      </c>
      <c r="F111" s="44">
        <f>IF($A111="","",IF(COUNTIF($A$8:$A$67,($A111+3))&gt;0,IF(INDEX($C$8:$C$67,MATCH(($A111+3),$A$8:$A$67,0))="","?",INDEX($C$8:$C$67,MATCH(($A111+3),$A$8:$A$67,0)))&amp;IF(COUNTIF($A$8:$A$67,($A111+3))&gt;1," +"&amp;(COUNTIF($A$8:$A$67,($A111+3))-1),""),IF(COUNTIFS(Einstellungen!$A$23:$A$34,"&lt;="&amp;($A111+3),Einstellungen!$B$23:$B$34,"&gt;="&amp;($A111+3))&gt;0,"Ferien",IF(COUNTIFS(Einstellungen!$A$38:$A$43,"&lt;="&amp;($A111+3),Einstellungen!$B$38:$B$43,"&gt;="&amp;($A111+3))&gt;0,"Sperre",IF(COUNTIF(Einstellungen!$A$47:$A$50,($A111+3))&gt;0,"Nachschr.","")))))</f>
        <v/>
      </c>
      <c r="G111" s="44">
        <f>IF($A111="","",IF(COUNTIF($A$8:$A$67,($A111+4))&gt;0,IF(INDEX($C$8:$C$67,MATCH(($A111+4),$A$8:$A$67,0))="","?",INDEX($C$8:$C$67,MATCH(($A111+4),$A$8:$A$67,0)))&amp;IF(COUNTIF($A$8:$A$67,($A111+4))&gt;1," +"&amp;(COUNTIF($A$8:$A$67,($A111+4))-1),""),IF(COUNTIFS(Einstellungen!$A$23:$A$34,"&lt;="&amp;($A111+4),Einstellungen!$B$23:$B$34,"&gt;="&amp;($A111+4))&gt;0,"Ferien",IF(COUNTIFS(Einstellungen!$A$38:$A$43,"&lt;="&amp;($A111+4),Einstellungen!$B$38:$B$43,"&gt;="&amp;($A111+4))&gt;0,"Sperre",IF(COUNTIF(Einstellungen!$A$47:$A$50,($A111+4))&gt;0,"Nachschr.","")))))</f>
        <v/>
      </c>
      <c r="H111" s="44">
        <f>IF($A111="","",IF(COUNTIF($A$8:$A$67,($A111+5))&gt;0,IF(INDEX($C$8:$C$67,MATCH(($A111+5),$A$8:$A$67,0))="","?",INDEX($C$8:$C$67,MATCH(($A111+5),$A$8:$A$67,0)))&amp;IF(COUNTIF($A$8:$A$67,($A111+5))&gt;1," +"&amp;(COUNTIF($A$8:$A$67,($A111+5))-1),""),IF(COUNTIFS(Einstellungen!$A$23:$A$34,"&lt;="&amp;($A111+5),Einstellungen!$B$23:$B$34,"&gt;="&amp;($A111+5))&gt;0,"Ferien",IF(COUNTIFS(Einstellungen!$A$38:$A$43,"&lt;="&amp;($A111+5),Einstellungen!$B$38:$B$43,"&gt;="&amp;($A111+5))&gt;0,"Sperre",IF(COUNTIF(Einstellungen!$A$47:$A$50,($A111+5))&gt;0,"Nachschr.","")))))</f>
        <v/>
      </c>
      <c r="I111" s="32">
        <f>IF(A111="","",COUNTIFS($I$8:$I$67,A111,$D$8:$D$67,"Klassenarbeit"))</f>
        <v/>
      </c>
      <c r="J111" s="32">
        <f>IF(A111="","",IF(A111&lt;=Einstellungen!$C$6,1,2))</f>
        <v/>
      </c>
    </row>
    <row r="112">
      <c r="A112" s="40">
        <f>IF(A111="","",IF(A111+7&gt;Einstellungen!$C$7,"",A111+7))</f>
        <v/>
      </c>
      <c r="B112" s="32">
        <f>IF(A112="","",WEEKNUM(A112,21))</f>
        <v/>
      </c>
      <c r="C112" s="44">
        <f>IF($A112="","",IF(COUNTIF($A$8:$A$67,($A112+0))&gt;0,IF(INDEX($C$8:$C$67,MATCH(($A112+0),$A$8:$A$67,0))="","?",INDEX($C$8:$C$67,MATCH(($A112+0),$A$8:$A$67,0)))&amp;IF(COUNTIF($A$8:$A$67,($A112+0))&gt;1," +"&amp;(COUNTIF($A$8:$A$67,($A112+0))-1),""),IF(COUNTIFS(Einstellungen!$A$23:$A$34,"&lt;="&amp;($A112+0),Einstellungen!$B$23:$B$34,"&gt;="&amp;($A112+0))&gt;0,"Ferien",IF(COUNTIFS(Einstellungen!$A$38:$A$43,"&lt;="&amp;($A112+0),Einstellungen!$B$38:$B$43,"&gt;="&amp;($A112+0))&gt;0,"Sperre",IF(COUNTIF(Einstellungen!$A$47:$A$50,($A112+0))&gt;0,"Nachschr.","")))))</f>
        <v/>
      </c>
      <c r="D112" s="44">
        <f>IF($A112="","",IF(COUNTIF($A$8:$A$67,($A112+1))&gt;0,IF(INDEX($C$8:$C$67,MATCH(($A112+1),$A$8:$A$67,0))="","?",INDEX($C$8:$C$67,MATCH(($A112+1),$A$8:$A$67,0)))&amp;IF(COUNTIF($A$8:$A$67,($A112+1))&gt;1," +"&amp;(COUNTIF($A$8:$A$67,($A112+1))-1),""),IF(COUNTIFS(Einstellungen!$A$23:$A$34,"&lt;="&amp;($A112+1),Einstellungen!$B$23:$B$34,"&gt;="&amp;($A112+1))&gt;0,"Ferien",IF(COUNTIFS(Einstellungen!$A$38:$A$43,"&lt;="&amp;($A112+1),Einstellungen!$B$38:$B$43,"&gt;="&amp;($A112+1))&gt;0,"Sperre",IF(COUNTIF(Einstellungen!$A$47:$A$50,($A112+1))&gt;0,"Nachschr.","")))))</f>
        <v/>
      </c>
      <c r="E112" s="44">
        <f>IF($A112="","",IF(COUNTIF($A$8:$A$67,($A112+2))&gt;0,IF(INDEX($C$8:$C$67,MATCH(($A112+2),$A$8:$A$67,0))="","?",INDEX($C$8:$C$67,MATCH(($A112+2),$A$8:$A$67,0)))&amp;IF(COUNTIF($A$8:$A$67,($A112+2))&gt;1," +"&amp;(COUNTIF($A$8:$A$67,($A112+2))-1),""),IF(COUNTIFS(Einstellungen!$A$23:$A$34,"&lt;="&amp;($A112+2),Einstellungen!$B$23:$B$34,"&gt;="&amp;($A112+2))&gt;0,"Ferien",IF(COUNTIFS(Einstellungen!$A$38:$A$43,"&lt;="&amp;($A112+2),Einstellungen!$B$38:$B$43,"&gt;="&amp;($A112+2))&gt;0,"Sperre",IF(COUNTIF(Einstellungen!$A$47:$A$50,($A112+2))&gt;0,"Nachschr.","")))))</f>
        <v/>
      </c>
      <c r="F112" s="44">
        <f>IF($A112="","",IF(COUNTIF($A$8:$A$67,($A112+3))&gt;0,IF(INDEX($C$8:$C$67,MATCH(($A112+3),$A$8:$A$67,0))="","?",INDEX($C$8:$C$67,MATCH(($A112+3),$A$8:$A$67,0)))&amp;IF(COUNTIF($A$8:$A$67,($A112+3))&gt;1," +"&amp;(COUNTIF($A$8:$A$67,($A112+3))-1),""),IF(COUNTIFS(Einstellungen!$A$23:$A$34,"&lt;="&amp;($A112+3),Einstellungen!$B$23:$B$34,"&gt;="&amp;($A112+3))&gt;0,"Ferien",IF(COUNTIFS(Einstellungen!$A$38:$A$43,"&lt;="&amp;($A112+3),Einstellungen!$B$38:$B$43,"&gt;="&amp;($A112+3))&gt;0,"Sperre",IF(COUNTIF(Einstellungen!$A$47:$A$50,($A112+3))&gt;0,"Nachschr.","")))))</f>
        <v/>
      </c>
      <c r="G112" s="44">
        <f>IF($A112="","",IF(COUNTIF($A$8:$A$67,($A112+4))&gt;0,IF(INDEX($C$8:$C$67,MATCH(($A112+4),$A$8:$A$67,0))="","?",INDEX($C$8:$C$67,MATCH(($A112+4),$A$8:$A$67,0)))&amp;IF(COUNTIF($A$8:$A$67,($A112+4))&gt;1," +"&amp;(COUNTIF($A$8:$A$67,($A112+4))-1),""),IF(COUNTIFS(Einstellungen!$A$23:$A$34,"&lt;="&amp;($A112+4),Einstellungen!$B$23:$B$34,"&gt;="&amp;($A112+4))&gt;0,"Ferien",IF(COUNTIFS(Einstellungen!$A$38:$A$43,"&lt;="&amp;($A112+4),Einstellungen!$B$38:$B$43,"&gt;="&amp;($A112+4))&gt;0,"Sperre",IF(COUNTIF(Einstellungen!$A$47:$A$50,($A112+4))&gt;0,"Nachschr.","")))))</f>
        <v/>
      </c>
      <c r="H112" s="44">
        <f>IF($A112="","",IF(COUNTIF($A$8:$A$67,($A112+5))&gt;0,IF(INDEX($C$8:$C$67,MATCH(($A112+5),$A$8:$A$67,0))="","?",INDEX($C$8:$C$67,MATCH(($A112+5),$A$8:$A$67,0)))&amp;IF(COUNTIF($A$8:$A$67,($A112+5))&gt;1," +"&amp;(COUNTIF($A$8:$A$67,($A112+5))-1),""),IF(COUNTIFS(Einstellungen!$A$23:$A$34,"&lt;="&amp;($A112+5),Einstellungen!$B$23:$B$34,"&gt;="&amp;($A112+5))&gt;0,"Ferien",IF(COUNTIFS(Einstellungen!$A$38:$A$43,"&lt;="&amp;($A112+5),Einstellungen!$B$38:$B$43,"&gt;="&amp;($A112+5))&gt;0,"Sperre",IF(COUNTIF(Einstellungen!$A$47:$A$50,($A112+5))&gt;0,"Nachschr.","")))))</f>
        <v/>
      </c>
      <c r="I112" s="32">
        <f>IF(A112="","",COUNTIFS($I$8:$I$67,A112,$D$8:$D$67,"Klassenarbeit"))</f>
        <v/>
      </c>
      <c r="J112" s="32">
        <f>IF(A112="","",IF(A112&lt;=Einstellungen!$C$6,1,2))</f>
        <v/>
      </c>
    </row>
    <row r="113">
      <c r="A113" s="40">
        <f>IF(A112="","",IF(A112+7&gt;Einstellungen!$C$7,"",A112+7))</f>
        <v/>
      </c>
      <c r="B113" s="32">
        <f>IF(A113="","",WEEKNUM(A113,21))</f>
        <v/>
      </c>
      <c r="C113" s="44">
        <f>IF($A113="","",IF(COUNTIF($A$8:$A$67,($A113+0))&gt;0,IF(INDEX($C$8:$C$67,MATCH(($A113+0),$A$8:$A$67,0))="","?",INDEX($C$8:$C$67,MATCH(($A113+0),$A$8:$A$67,0)))&amp;IF(COUNTIF($A$8:$A$67,($A113+0))&gt;1," +"&amp;(COUNTIF($A$8:$A$67,($A113+0))-1),""),IF(COUNTIFS(Einstellungen!$A$23:$A$34,"&lt;="&amp;($A113+0),Einstellungen!$B$23:$B$34,"&gt;="&amp;($A113+0))&gt;0,"Ferien",IF(COUNTIFS(Einstellungen!$A$38:$A$43,"&lt;="&amp;($A113+0),Einstellungen!$B$38:$B$43,"&gt;="&amp;($A113+0))&gt;0,"Sperre",IF(COUNTIF(Einstellungen!$A$47:$A$50,($A113+0))&gt;0,"Nachschr.","")))))</f>
        <v/>
      </c>
      <c r="D113" s="44">
        <f>IF($A113="","",IF(COUNTIF($A$8:$A$67,($A113+1))&gt;0,IF(INDEX($C$8:$C$67,MATCH(($A113+1),$A$8:$A$67,0))="","?",INDEX($C$8:$C$67,MATCH(($A113+1),$A$8:$A$67,0)))&amp;IF(COUNTIF($A$8:$A$67,($A113+1))&gt;1," +"&amp;(COUNTIF($A$8:$A$67,($A113+1))-1),""),IF(COUNTIFS(Einstellungen!$A$23:$A$34,"&lt;="&amp;($A113+1),Einstellungen!$B$23:$B$34,"&gt;="&amp;($A113+1))&gt;0,"Ferien",IF(COUNTIFS(Einstellungen!$A$38:$A$43,"&lt;="&amp;($A113+1),Einstellungen!$B$38:$B$43,"&gt;="&amp;($A113+1))&gt;0,"Sperre",IF(COUNTIF(Einstellungen!$A$47:$A$50,($A113+1))&gt;0,"Nachschr.","")))))</f>
        <v/>
      </c>
      <c r="E113" s="44">
        <f>IF($A113="","",IF(COUNTIF($A$8:$A$67,($A113+2))&gt;0,IF(INDEX($C$8:$C$67,MATCH(($A113+2),$A$8:$A$67,0))="","?",INDEX($C$8:$C$67,MATCH(($A113+2),$A$8:$A$67,0)))&amp;IF(COUNTIF($A$8:$A$67,($A113+2))&gt;1," +"&amp;(COUNTIF($A$8:$A$67,($A113+2))-1),""),IF(COUNTIFS(Einstellungen!$A$23:$A$34,"&lt;="&amp;($A113+2),Einstellungen!$B$23:$B$34,"&gt;="&amp;($A113+2))&gt;0,"Ferien",IF(COUNTIFS(Einstellungen!$A$38:$A$43,"&lt;="&amp;($A113+2),Einstellungen!$B$38:$B$43,"&gt;="&amp;($A113+2))&gt;0,"Sperre",IF(COUNTIF(Einstellungen!$A$47:$A$50,($A113+2))&gt;0,"Nachschr.","")))))</f>
        <v/>
      </c>
      <c r="F113" s="44">
        <f>IF($A113="","",IF(COUNTIF($A$8:$A$67,($A113+3))&gt;0,IF(INDEX($C$8:$C$67,MATCH(($A113+3),$A$8:$A$67,0))="","?",INDEX($C$8:$C$67,MATCH(($A113+3),$A$8:$A$67,0)))&amp;IF(COUNTIF($A$8:$A$67,($A113+3))&gt;1," +"&amp;(COUNTIF($A$8:$A$67,($A113+3))-1),""),IF(COUNTIFS(Einstellungen!$A$23:$A$34,"&lt;="&amp;($A113+3),Einstellungen!$B$23:$B$34,"&gt;="&amp;($A113+3))&gt;0,"Ferien",IF(COUNTIFS(Einstellungen!$A$38:$A$43,"&lt;="&amp;($A113+3),Einstellungen!$B$38:$B$43,"&gt;="&amp;($A113+3))&gt;0,"Sperre",IF(COUNTIF(Einstellungen!$A$47:$A$50,($A113+3))&gt;0,"Nachschr.","")))))</f>
        <v/>
      </c>
      <c r="G113" s="44">
        <f>IF($A113="","",IF(COUNTIF($A$8:$A$67,($A113+4))&gt;0,IF(INDEX($C$8:$C$67,MATCH(($A113+4),$A$8:$A$67,0))="","?",INDEX($C$8:$C$67,MATCH(($A113+4),$A$8:$A$67,0)))&amp;IF(COUNTIF($A$8:$A$67,($A113+4))&gt;1," +"&amp;(COUNTIF($A$8:$A$67,($A113+4))-1),""),IF(COUNTIFS(Einstellungen!$A$23:$A$34,"&lt;="&amp;($A113+4),Einstellungen!$B$23:$B$34,"&gt;="&amp;($A113+4))&gt;0,"Ferien",IF(COUNTIFS(Einstellungen!$A$38:$A$43,"&lt;="&amp;($A113+4),Einstellungen!$B$38:$B$43,"&gt;="&amp;($A113+4))&gt;0,"Sperre",IF(COUNTIF(Einstellungen!$A$47:$A$50,($A113+4))&gt;0,"Nachschr.","")))))</f>
        <v/>
      </c>
      <c r="H113" s="44">
        <f>IF($A113="","",IF(COUNTIF($A$8:$A$67,($A113+5))&gt;0,IF(INDEX($C$8:$C$67,MATCH(($A113+5),$A$8:$A$67,0))="","?",INDEX($C$8:$C$67,MATCH(($A113+5),$A$8:$A$67,0)))&amp;IF(COUNTIF($A$8:$A$67,($A113+5))&gt;1," +"&amp;(COUNTIF($A$8:$A$67,($A113+5))-1),""),IF(COUNTIFS(Einstellungen!$A$23:$A$34,"&lt;="&amp;($A113+5),Einstellungen!$B$23:$B$34,"&gt;="&amp;($A113+5))&gt;0,"Ferien",IF(COUNTIFS(Einstellungen!$A$38:$A$43,"&lt;="&amp;($A113+5),Einstellungen!$B$38:$B$43,"&gt;="&amp;($A113+5))&gt;0,"Sperre",IF(COUNTIF(Einstellungen!$A$47:$A$50,($A113+5))&gt;0,"Nachschr.","")))))</f>
        <v/>
      </c>
      <c r="I113" s="32">
        <f>IF(A113="","",COUNTIFS($I$8:$I$67,A113,$D$8:$D$67,"Klassenarbeit"))</f>
        <v/>
      </c>
      <c r="J113" s="32">
        <f>IF(A113="","",IF(A113&lt;=Einstellungen!$C$6,1,2))</f>
        <v/>
      </c>
    </row>
    <row r="114">
      <c r="A114" s="40">
        <f>IF(A113="","",IF(A113+7&gt;Einstellungen!$C$7,"",A113+7))</f>
        <v/>
      </c>
      <c r="B114" s="32">
        <f>IF(A114="","",WEEKNUM(A114,21))</f>
        <v/>
      </c>
      <c r="C114" s="44">
        <f>IF($A114="","",IF(COUNTIF($A$8:$A$67,($A114+0))&gt;0,IF(INDEX($C$8:$C$67,MATCH(($A114+0),$A$8:$A$67,0))="","?",INDEX($C$8:$C$67,MATCH(($A114+0),$A$8:$A$67,0)))&amp;IF(COUNTIF($A$8:$A$67,($A114+0))&gt;1," +"&amp;(COUNTIF($A$8:$A$67,($A114+0))-1),""),IF(COUNTIFS(Einstellungen!$A$23:$A$34,"&lt;="&amp;($A114+0),Einstellungen!$B$23:$B$34,"&gt;="&amp;($A114+0))&gt;0,"Ferien",IF(COUNTIFS(Einstellungen!$A$38:$A$43,"&lt;="&amp;($A114+0),Einstellungen!$B$38:$B$43,"&gt;="&amp;($A114+0))&gt;0,"Sperre",IF(COUNTIF(Einstellungen!$A$47:$A$50,($A114+0))&gt;0,"Nachschr.","")))))</f>
        <v/>
      </c>
      <c r="D114" s="44">
        <f>IF($A114="","",IF(COUNTIF($A$8:$A$67,($A114+1))&gt;0,IF(INDEX($C$8:$C$67,MATCH(($A114+1),$A$8:$A$67,0))="","?",INDEX($C$8:$C$67,MATCH(($A114+1),$A$8:$A$67,0)))&amp;IF(COUNTIF($A$8:$A$67,($A114+1))&gt;1," +"&amp;(COUNTIF($A$8:$A$67,($A114+1))-1),""),IF(COUNTIFS(Einstellungen!$A$23:$A$34,"&lt;="&amp;($A114+1),Einstellungen!$B$23:$B$34,"&gt;="&amp;($A114+1))&gt;0,"Ferien",IF(COUNTIFS(Einstellungen!$A$38:$A$43,"&lt;="&amp;($A114+1),Einstellungen!$B$38:$B$43,"&gt;="&amp;($A114+1))&gt;0,"Sperre",IF(COUNTIF(Einstellungen!$A$47:$A$50,($A114+1))&gt;0,"Nachschr.","")))))</f>
        <v/>
      </c>
      <c r="E114" s="44">
        <f>IF($A114="","",IF(COUNTIF($A$8:$A$67,($A114+2))&gt;0,IF(INDEX($C$8:$C$67,MATCH(($A114+2),$A$8:$A$67,0))="","?",INDEX($C$8:$C$67,MATCH(($A114+2),$A$8:$A$67,0)))&amp;IF(COUNTIF($A$8:$A$67,($A114+2))&gt;1," +"&amp;(COUNTIF($A$8:$A$67,($A114+2))-1),""),IF(COUNTIFS(Einstellungen!$A$23:$A$34,"&lt;="&amp;($A114+2),Einstellungen!$B$23:$B$34,"&gt;="&amp;($A114+2))&gt;0,"Ferien",IF(COUNTIFS(Einstellungen!$A$38:$A$43,"&lt;="&amp;($A114+2),Einstellungen!$B$38:$B$43,"&gt;="&amp;($A114+2))&gt;0,"Sperre",IF(COUNTIF(Einstellungen!$A$47:$A$50,($A114+2))&gt;0,"Nachschr.","")))))</f>
        <v/>
      </c>
      <c r="F114" s="44">
        <f>IF($A114="","",IF(COUNTIF($A$8:$A$67,($A114+3))&gt;0,IF(INDEX($C$8:$C$67,MATCH(($A114+3),$A$8:$A$67,0))="","?",INDEX($C$8:$C$67,MATCH(($A114+3),$A$8:$A$67,0)))&amp;IF(COUNTIF($A$8:$A$67,($A114+3))&gt;1," +"&amp;(COUNTIF($A$8:$A$67,($A114+3))-1),""),IF(COUNTIFS(Einstellungen!$A$23:$A$34,"&lt;="&amp;($A114+3),Einstellungen!$B$23:$B$34,"&gt;="&amp;($A114+3))&gt;0,"Ferien",IF(COUNTIFS(Einstellungen!$A$38:$A$43,"&lt;="&amp;($A114+3),Einstellungen!$B$38:$B$43,"&gt;="&amp;($A114+3))&gt;0,"Sperre",IF(COUNTIF(Einstellungen!$A$47:$A$50,($A114+3))&gt;0,"Nachschr.","")))))</f>
        <v/>
      </c>
      <c r="G114" s="44">
        <f>IF($A114="","",IF(COUNTIF($A$8:$A$67,($A114+4))&gt;0,IF(INDEX($C$8:$C$67,MATCH(($A114+4),$A$8:$A$67,0))="","?",INDEX($C$8:$C$67,MATCH(($A114+4),$A$8:$A$67,0)))&amp;IF(COUNTIF($A$8:$A$67,($A114+4))&gt;1," +"&amp;(COUNTIF($A$8:$A$67,($A114+4))-1),""),IF(COUNTIFS(Einstellungen!$A$23:$A$34,"&lt;="&amp;($A114+4),Einstellungen!$B$23:$B$34,"&gt;="&amp;($A114+4))&gt;0,"Ferien",IF(COUNTIFS(Einstellungen!$A$38:$A$43,"&lt;="&amp;($A114+4),Einstellungen!$B$38:$B$43,"&gt;="&amp;($A114+4))&gt;0,"Sperre",IF(COUNTIF(Einstellungen!$A$47:$A$50,($A114+4))&gt;0,"Nachschr.","")))))</f>
        <v/>
      </c>
      <c r="H114" s="44">
        <f>IF($A114="","",IF(COUNTIF($A$8:$A$67,($A114+5))&gt;0,IF(INDEX($C$8:$C$67,MATCH(($A114+5),$A$8:$A$67,0))="","?",INDEX($C$8:$C$67,MATCH(($A114+5),$A$8:$A$67,0)))&amp;IF(COUNTIF($A$8:$A$67,($A114+5))&gt;1," +"&amp;(COUNTIF($A$8:$A$67,($A114+5))-1),""),IF(COUNTIFS(Einstellungen!$A$23:$A$34,"&lt;="&amp;($A114+5),Einstellungen!$B$23:$B$34,"&gt;="&amp;($A114+5))&gt;0,"Ferien",IF(COUNTIFS(Einstellungen!$A$38:$A$43,"&lt;="&amp;($A114+5),Einstellungen!$B$38:$B$43,"&gt;="&amp;($A114+5))&gt;0,"Sperre",IF(COUNTIF(Einstellungen!$A$47:$A$50,($A114+5))&gt;0,"Nachschr.","")))))</f>
        <v/>
      </c>
      <c r="I114" s="32">
        <f>IF(A114="","",COUNTIFS($I$8:$I$67,A114,$D$8:$D$67,"Klassenarbeit"))</f>
        <v/>
      </c>
      <c r="J114" s="32">
        <f>IF(A114="","",IF(A114&lt;=Einstellungen!$C$6,1,2))</f>
        <v/>
      </c>
    </row>
    <row r="115">
      <c r="A115" s="40">
        <f>IF(A114="","",IF(A114+7&gt;Einstellungen!$C$7,"",A114+7))</f>
        <v/>
      </c>
      <c r="B115" s="32">
        <f>IF(A115="","",WEEKNUM(A115,21))</f>
        <v/>
      </c>
      <c r="C115" s="44">
        <f>IF($A115="","",IF(COUNTIF($A$8:$A$67,($A115+0))&gt;0,IF(INDEX($C$8:$C$67,MATCH(($A115+0),$A$8:$A$67,0))="","?",INDEX($C$8:$C$67,MATCH(($A115+0),$A$8:$A$67,0)))&amp;IF(COUNTIF($A$8:$A$67,($A115+0))&gt;1," +"&amp;(COUNTIF($A$8:$A$67,($A115+0))-1),""),IF(COUNTIFS(Einstellungen!$A$23:$A$34,"&lt;="&amp;($A115+0),Einstellungen!$B$23:$B$34,"&gt;="&amp;($A115+0))&gt;0,"Ferien",IF(COUNTIFS(Einstellungen!$A$38:$A$43,"&lt;="&amp;($A115+0),Einstellungen!$B$38:$B$43,"&gt;="&amp;($A115+0))&gt;0,"Sperre",IF(COUNTIF(Einstellungen!$A$47:$A$50,($A115+0))&gt;0,"Nachschr.","")))))</f>
        <v/>
      </c>
      <c r="D115" s="44">
        <f>IF($A115="","",IF(COUNTIF($A$8:$A$67,($A115+1))&gt;0,IF(INDEX($C$8:$C$67,MATCH(($A115+1),$A$8:$A$67,0))="","?",INDEX($C$8:$C$67,MATCH(($A115+1),$A$8:$A$67,0)))&amp;IF(COUNTIF($A$8:$A$67,($A115+1))&gt;1," +"&amp;(COUNTIF($A$8:$A$67,($A115+1))-1),""),IF(COUNTIFS(Einstellungen!$A$23:$A$34,"&lt;="&amp;($A115+1),Einstellungen!$B$23:$B$34,"&gt;="&amp;($A115+1))&gt;0,"Ferien",IF(COUNTIFS(Einstellungen!$A$38:$A$43,"&lt;="&amp;($A115+1),Einstellungen!$B$38:$B$43,"&gt;="&amp;($A115+1))&gt;0,"Sperre",IF(COUNTIF(Einstellungen!$A$47:$A$50,($A115+1))&gt;0,"Nachschr.","")))))</f>
        <v/>
      </c>
      <c r="E115" s="44">
        <f>IF($A115="","",IF(COUNTIF($A$8:$A$67,($A115+2))&gt;0,IF(INDEX($C$8:$C$67,MATCH(($A115+2),$A$8:$A$67,0))="","?",INDEX($C$8:$C$67,MATCH(($A115+2),$A$8:$A$67,0)))&amp;IF(COUNTIF($A$8:$A$67,($A115+2))&gt;1," +"&amp;(COUNTIF($A$8:$A$67,($A115+2))-1),""),IF(COUNTIFS(Einstellungen!$A$23:$A$34,"&lt;="&amp;($A115+2),Einstellungen!$B$23:$B$34,"&gt;="&amp;($A115+2))&gt;0,"Ferien",IF(COUNTIFS(Einstellungen!$A$38:$A$43,"&lt;="&amp;($A115+2),Einstellungen!$B$38:$B$43,"&gt;="&amp;($A115+2))&gt;0,"Sperre",IF(COUNTIF(Einstellungen!$A$47:$A$50,($A115+2))&gt;0,"Nachschr.","")))))</f>
        <v/>
      </c>
      <c r="F115" s="44">
        <f>IF($A115="","",IF(COUNTIF($A$8:$A$67,($A115+3))&gt;0,IF(INDEX($C$8:$C$67,MATCH(($A115+3),$A$8:$A$67,0))="","?",INDEX($C$8:$C$67,MATCH(($A115+3),$A$8:$A$67,0)))&amp;IF(COUNTIF($A$8:$A$67,($A115+3))&gt;1," +"&amp;(COUNTIF($A$8:$A$67,($A115+3))-1),""),IF(COUNTIFS(Einstellungen!$A$23:$A$34,"&lt;="&amp;($A115+3),Einstellungen!$B$23:$B$34,"&gt;="&amp;($A115+3))&gt;0,"Ferien",IF(COUNTIFS(Einstellungen!$A$38:$A$43,"&lt;="&amp;($A115+3),Einstellungen!$B$38:$B$43,"&gt;="&amp;($A115+3))&gt;0,"Sperre",IF(COUNTIF(Einstellungen!$A$47:$A$50,($A115+3))&gt;0,"Nachschr.","")))))</f>
        <v/>
      </c>
      <c r="G115" s="44">
        <f>IF($A115="","",IF(COUNTIF($A$8:$A$67,($A115+4))&gt;0,IF(INDEX($C$8:$C$67,MATCH(($A115+4),$A$8:$A$67,0))="","?",INDEX($C$8:$C$67,MATCH(($A115+4),$A$8:$A$67,0)))&amp;IF(COUNTIF($A$8:$A$67,($A115+4))&gt;1," +"&amp;(COUNTIF($A$8:$A$67,($A115+4))-1),""),IF(COUNTIFS(Einstellungen!$A$23:$A$34,"&lt;="&amp;($A115+4),Einstellungen!$B$23:$B$34,"&gt;="&amp;($A115+4))&gt;0,"Ferien",IF(COUNTIFS(Einstellungen!$A$38:$A$43,"&lt;="&amp;($A115+4),Einstellungen!$B$38:$B$43,"&gt;="&amp;($A115+4))&gt;0,"Sperre",IF(COUNTIF(Einstellungen!$A$47:$A$50,($A115+4))&gt;0,"Nachschr.","")))))</f>
        <v/>
      </c>
      <c r="H115" s="44">
        <f>IF($A115="","",IF(COUNTIF($A$8:$A$67,($A115+5))&gt;0,IF(INDEX($C$8:$C$67,MATCH(($A115+5),$A$8:$A$67,0))="","?",INDEX($C$8:$C$67,MATCH(($A115+5),$A$8:$A$67,0)))&amp;IF(COUNTIF($A$8:$A$67,($A115+5))&gt;1," +"&amp;(COUNTIF($A$8:$A$67,($A115+5))-1),""),IF(COUNTIFS(Einstellungen!$A$23:$A$34,"&lt;="&amp;($A115+5),Einstellungen!$B$23:$B$34,"&gt;="&amp;($A115+5))&gt;0,"Ferien",IF(COUNTIFS(Einstellungen!$A$38:$A$43,"&lt;="&amp;($A115+5),Einstellungen!$B$38:$B$43,"&gt;="&amp;($A115+5))&gt;0,"Sperre",IF(COUNTIF(Einstellungen!$A$47:$A$50,($A115+5))&gt;0,"Nachschr.","")))))</f>
        <v/>
      </c>
      <c r="I115" s="32">
        <f>IF(A115="","",COUNTIFS($I$8:$I$67,A115,$D$8:$D$67,"Klassenarbeit"))</f>
        <v/>
      </c>
      <c r="J115" s="32">
        <f>IF(A115="","",IF(A115&lt;=Einstellungen!$C$6,1,2))</f>
        <v/>
      </c>
    </row>
    <row r="116">
      <c r="A116" s="40">
        <f>IF(A115="","",IF(A115+7&gt;Einstellungen!$C$7,"",A115+7))</f>
        <v/>
      </c>
      <c r="B116" s="32">
        <f>IF(A116="","",WEEKNUM(A116,21))</f>
        <v/>
      </c>
      <c r="C116" s="44">
        <f>IF($A116="","",IF(COUNTIF($A$8:$A$67,($A116+0))&gt;0,IF(INDEX($C$8:$C$67,MATCH(($A116+0),$A$8:$A$67,0))="","?",INDEX($C$8:$C$67,MATCH(($A116+0),$A$8:$A$67,0)))&amp;IF(COUNTIF($A$8:$A$67,($A116+0))&gt;1," +"&amp;(COUNTIF($A$8:$A$67,($A116+0))-1),""),IF(COUNTIFS(Einstellungen!$A$23:$A$34,"&lt;="&amp;($A116+0),Einstellungen!$B$23:$B$34,"&gt;="&amp;($A116+0))&gt;0,"Ferien",IF(COUNTIFS(Einstellungen!$A$38:$A$43,"&lt;="&amp;($A116+0),Einstellungen!$B$38:$B$43,"&gt;="&amp;($A116+0))&gt;0,"Sperre",IF(COUNTIF(Einstellungen!$A$47:$A$50,($A116+0))&gt;0,"Nachschr.","")))))</f>
        <v/>
      </c>
      <c r="D116" s="44">
        <f>IF($A116="","",IF(COUNTIF($A$8:$A$67,($A116+1))&gt;0,IF(INDEX($C$8:$C$67,MATCH(($A116+1),$A$8:$A$67,0))="","?",INDEX($C$8:$C$67,MATCH(($A116+1),$A$8:$A$67,0)))&amp;IF(COUNTIF($A$8:$A$67,($A116+1))&gt;1," +"&amp;(COUNTIF($A$8:$A$67,($A116+1))-1),""),IF(COUNTIFS(Einstellungen!$A$23:$A$34,"&lt;="&amp;($A116+1),Einstellungen!$B$23:$B$34,"&gt;="&amp;($A116+1))&gt;0,"Ferien",IF(COUNTIFS(Einstellungen!$A$38:$A$43,"&lt;="&amp;($A116+1),Einstellungen!$B$38:$B$43,"&gt;="&amp;($A116+1))&gt;0,"Sperre",IF(COUNTIF(Einstellungen!$A$47:$A$50,($A116+1))&gt;0,"Nachschr.","")))))</f>
        <v/>
      </c>
      <c r="E116" s="44">
        <f>IF($A116="","",IF(COUNTIF($A$8:$A$67,($A116+2))&gt;0,IF(INDEX($C$8:$C$67,MATCH(($A116+2),$A$8:$A$67,0))="","?",INDEX($C$8:$C$67,MATCH(($A116+2),$A$8:$A$67,0)))&amp;IF(COUNTIF($A$8:$A$67,($A116+2))&gt;1," +"&amp;(COUNTIF($A$8:$A$67,($A116+2))-1),""),IF(COUNTIFS(Einstellungen!$A$23:$A$34,"&lt;="&amp;($A116+2),Einstellungen!$B$23:$B$34,"&gt;="&amp;($A116+2))&gt;0,"Ferien",IF(COUNTIFS(Einstellungen!$A$38:$A$43,"&lt;="&amp;($A116+2),Einstellungen!$B$38:$B$43,"&gt;="&amp;($A116+2))&gt;0,"Sperre",IF(COUNTIF(Einstellungen!$A$47:$A$50,($A116+2))&gt;0,"Nachschr.","")))))</f>
        <v/>
      </c>
      <c r="F116" s="44">
        <f>IF($A116="","",IF(COUNTIF($A$8:$A$67,($A116+3))&gt;0,IF(INDEX($C$8:$C$67,MATCH(($A116+3),$A$8:$A$67,0))="","?",INDEX($C$8:$C$67,MATCH(($A116+3),$A$8:$A$67,0)))&amp;IF(COUNTIF($A$8:$A$67,($A116+3))&gt;1," +"&amp;(COUNTIF($A$8:$A$67,($A116+3))-1),""),IF(COUNTIFS(Einstellungen!$A$23:$A$34,"&lt;="&amp;($A116+3),Einstellungen!$B$23:$B$34,"&gt;="&amp;($A116+3))&gt;0,"Ferien",IF(COUNTIFS(Einstellungen!$A$38:$A$43,"&lt;="&amp;($A116+3),Einstellungen!$B$38:$B$43,"&gt;="&amp;($A116+3))&gt;0,"Sperre",IF(COUNTIF(Einstellungen!$A$47:$A$50,($A116+3))&gt;0,"Nachschr.","")))))</f>
        <v/>
      </c>
      <c r="G116" s="44">
        <f>IF($A116="","",IF(COUNTIF($A$8:$A$67,($A116+4))&gt;0,IF(INDEX($C$8:$C$67,MATCH(($A116+4),$A$8:$A$67,0))="","?",INDEX($C$8:$C$67,MATCH(($A116+4),$A$8:$A$67,0)))&amp;IF(COUNTIF($A$8:$A$67,($A116+4))&gt;1," +"&amp;(COUNTIF($A$8:$A$67,($A116+4))-1),""),IF(COUNTIFS(Einstellungen!$A$23:$A$34,"&lt;="&amp;($A116+4),Einstellungen!$B$23:$B$34,"&gt;="&amp;($A116+4))&gt;0,"Ferien",IF(COUNTIFS(Einstellungen!$A$38:$A$43,"&lt;="&amp;($A116+4),Einstellungen!$B$38:$B$43,"&gt;="&amp;($A116+4))&gt;0,"Sperre",IF(COUNTIF(Einstellungen!$A$47:$A$50,($A116+4))&gt;0,"Nachschr.","")))))</f>
        <v/>
      </c>
      <c r="H116" s="44">
        <f>IF($A116="","",IF(COUNTIF($A$8:$A$67,($A116+5))&gt;0,IF(INDEX($C$8:$C$67,MATCH(($A116+5),$A$8:$A$67,0))="","?",INDEX($C$8:$C$67,MATCH(($A116+5),$A$8:$A$67,0)))&amp;IF(COUNTIF($A$8:$A$67,($A116+5))&gt;1," +"&amp;(COUNTIF($A$8:$A$67,($A116+5))-1),""),IF(COUNTIFS(Einstellungen!$A$23:$A$34,"&lt;="&amp;($A116+5),Einstellungen!$B$23:$B$34,"&gt;="&amp;($A116+5))&gt;0,"Ferien",IF(COUNTIFS(Einstellungen!$A$38:$A$43,"&lt;="&amp;($A116+5),Einstellungen!$B$38:$B$43,"&gt;="&amp;($A116+5))&gt;0,"Sperre",IF(COUNTIF(Einstellungen!$A$47:$A$50,($A116+5))&gt;0,"Nachschr.","")))))</f>
        <v/>
      </c>
      <c r="I116" s="32">
        <f>IF(A116="","",COUNTIFS($I$8:$I$67,A116,$D$8:$D$67,"Klassenarbeit"))</f>
        <v/>
      </c>
      <c r="J116" s="32">
        <f>IF(A116="","",IF(A116&lt;=Einstellungen!$C$6,1,2))</f>
        <v/>
      </c>
    </row>
    <row r="117">
      <c r="A117" s="40">
        <f>IF(A116="","",IF(A116+7&gt;Einstellungen!$C$7,"",A116+7))</f>
        <v/>
      </c>
      <c r="B117" s="32">
        <f>IF(A117="","",WEEKNUM(A117,21))</f>
        <v/>
      </c>
      <c r="C117" s="44">
        <f>IF($A117="","",IF(COUNTIF($A$8:$A$67,($A117+0))&gt;0,IF(INDEX($C$8:$C$67,MATCH(($A117+0),$A$8:$A$67,0))="","?",INDEX($C$8:$C$67,MATCH(($A117+0),$A$8:$A$67,0)))&amp;IF(COUNTIF($A$8:$A$67,($A117+0))&gt;1," +"&amp;(COUNTIF($A$8:$A$67,($A117+0))-1),""),IF(COUNTIFS(Einstellungen!$A$23:$A$34,"&lt;="&amp;($A117+0),Einstellungen!$B$23:$B$34,"&gt;="&amp;($A117+0))&gt;0,"Ferien",IF(COUNTIFS(Einstellungen!$A$38:$A$43,"&lt;="&amp;($A117+0),Einstellungen!$B$38:$B$43,"&gt;="&amp;($A117+0))&gt;0,"Sperre",IF(COUNTIF(Einstellungen!$A$47:$A$50,($A117+0))&gt;0,"Nachschr.","")))))</f>
        <v/>
      </c>
      <c r="D117" s="44">
        <f>IF($A117="","",IF(COUNTIF($A$8:$A$67,($A117+1))&gt;0,IF(INDEX($C$8:$C$67,MATCH(($A117+1),$A$8:$A$67,0))="","?",INDEX($C$8:$C$67,MATCH(($A117+1),$A$8:$A$67,0)))&amp;IF(COUNTIF($A$8:$A$67,($A117+1))&gt;1," +"&amp;(COUNTIF($A$8:$A$67,($A117+1))-1),""),IF(COUNTIFS(Einstellungen!$A$23:$A$34,"&lt;="&amp;($A117+1),Einstellungen!$B$23:$B$34,"&gt;="&amp;($A117+1))&gt;0,"Ferien",IF(COUNTIFS(Einstellungen!$A$38:$A$43,"&lt;="&amp;($A117+1),Einstellungen!$B$38:$B$43,"&gt;="&amp;($A117+1))&gt;0,"Sperre",IF(COUNTIF(Einstellungen!$A$47:$A$50,($A117+1))&gt;0,"Nachschr.","")))))</f>
        <v/>
      </c>
      <c r="E117" s="44">
        <f>IF($A117="","",IF(COUNTIF($A$8:$A$67,($A117+2))&gt;0,IF(INDEX($C$8:$C$67,MATCH(($A117+2),$A$8:$A$67,0))="","?",INDEX($C$8:$C$67,MATCH(($A117+2),$A$8:$A$67,0)))&amp;IF(COUNTIF($A$8:$A$67,($A117+2))&gt;1," +"&amp;(COUNTIF($A$8:$A$67,($A117+2))-1),""),IF(COUNTIFS(Einstellungen!$A$23:$A$34,"&lt;="&amp;($A117+2),Einstellungen!$B$23:$B$34,"&gt;="&amp;($A117+2))&gt;0,"Ferien",IF(COUNTIFS(Einstellungen!$A$38:$A$43,"&lt;="&amp;($A117+2),Einstellungen!$B$38:$B$43,"&gt;="&amp;($A117+2))&gt;0,"Sperre",IF(COUNTIF(Einstellungen!$A$47:$A$50,($A117+2))&gt;0,"Nachschr.","")))))</f>
        <v/>
      </c>
      <c r="F117" s="44">
        <f>IF($A117="","",IF(COUNTIF($A$8:$A$67,($A117+3))&gt;0,IF(INDEX($C$8:$C$67,MATCH(($A117+3),$A$8:$A$67,0))="","?",INDEX($C$8:$C$67,MATCH(($A117+3),$A$8:$A$67,0)))&amp;IF(COUNTIF($A$8:$A$67,($A117+3))&gt;1," +"&amp;(COUNTIF($A$8:$A$67,($A117+3))-1),""),IF(COUNTIFS(Einstellungen!$A$23:$A$34,"&lt;="&amp;($A117+3),Einstellungen!$B$23:$B$34,"&gt;="&amp;($A117+3))&gt;0,"Ferien",IF(COUNTIFS(Einstellungen!$A$38:$A$43,"&lt;="&amp;($A117+3),Einstellungen!$B$38:$B$43,"&gt;="&amp;($A117+3))&gt;0,"Sperre",IF(COUNTIF(Einstellungen!$A$47:$A$50,($A117+3))&gt;0,"Nachschr.","")))))</f>
        <v/>
      </c>
      <c r="G117" s="44">
        <f>IF($A117="","",IF(COUNTIF($A$8:$A$67,($A117+4))&gt;0,IF(INDEX($C$8:$C$67,MATCH(($A117+4),$A$8:$A$67,0))="","?",INDEX($C$8:$C$67,MATCH(($A117+4),$A$8:$A$67,0)))&amp;IF(COUNTIF($A$8:$A$67,($A117+4))&gt;1," +"&amp;(COUNTIF($A$8:$A$67,($A117+4))-1),""),IF(COUNTIFS(Einstellungen!$A$23:$A$34,"&lt;="&amp;($A117+4),Einstellungen!$B$23:$B$34,"&gt;="&amp;($A117+4))&gt;0,"Ferien",IF(COUNTIFS(Einstellungen!$A$38:$A$43,"&lt;="&amp;($A117+4),Einstellungen!$B$38:$B$43,"&gt;="&amp;($A117+4))&gt;0,"Sperre",IF(COUNTIF(Einstellungen!$A$47:$A$50,($A117+4))&gt;0,"Nachschr.","")))))</f>
        <v/>
      </c>
      <c r="H117" s="44">
        <f>IF($A117="","",IF(COUNTIF($A$8:$A$67,($A117+5))&gt;0,IF(INDEX($C$8:$C$67,MATCH(($A117+5),$A$8:$A$67,0))="","?",INDEX($C$8:$C$67,MATCH(($A117+5),$A$8:$A$67,0)))&amp;IF(COUNTIF($A$8:$A$67,($A117+5))&gt;1," +"&amp;(COUNTIF($A$8:$A$67,($A117+5))-1),""),IF(COUNTIFS(Einstellungen!$A$23:$A$34,"&lt;="&amp;($A117+5),Einstellungen!$B$23:$B$34,"&gt;="&amp;($A117+5))&gt;0,"Ferien",IF(COUNTIFS(Einstellungen!$A$38:$A$43,"&lt;="&amp;($A117+5),Einstellungen!$B$38:$B$43,"&gt;="&amp;($A117+5))&gt;0,"Sperre",IF(COUNTIF(Einstellungen!$A$47:$A$50,($A117+5))&gt;0,"Nachschr.","")))))</f>
        <v/>
      </c>
      <c r="I117" s="32">
        <f>IF(A117="","",COUNTIFS($I$8:$I$67,A117,$D$8:$D$67,"Klassenarbeit"))</f>
        <v/>
      </c>
      <c r="J117" s="32">
        <f>IF(A117="","",IF(A117&lt;=Einstellungen!$C$6,1,2))</f>
        <v/>
      </c>
    </row>
    <row r="118">
      <c r="A118" s="40">
        <f>IF(A117="","",IF(A117+7&gt;Einstellungen!$C$7,"",A117+7))</f>
        <v/>
      </c>
      <c r="B118" s="32">
        <f>IF(A118="","",WEEKNUM(A118,21))</f>
        <v/>
      </c>
      <c r="C118" s="44">
        <f>IF($A118="","",IF(COUNTIF($A$8:$A$67,($A118+0))&gt;0,IF(INDEX($C$8:$C$67,MATCH(($A118+0),$A$8:$A$67,0))="","?",INDEX($C$8:$C$67,MATCH(($A118+0),$A$8:$A$67,0)))&amp;IF(COUNTIF($A$8:$A$67,($A118+0))&gt;1," +"&amp;(COUNTIF($A$8:$A$67,($A118+0))-1),""),IF(COUNTIFS(Einstellungen!$A$23:$A$34,"&lt;="&amp;($A118+0),Einstellungen!$B$23:$B$34,"&gt;="&amp;($A118+0))&gt;0,"Ferien",IF(COUNTIFS(Einstellungen!$A$38:$A$43,"&lt;="&amp;($A118+0),Einstellungen!$B$38:$B$43,"&gt;="&amp;($A118+0))&gt;0,"Sperre",IF(COUNTIF(Einstellungen!$A$47:$A$50,($A118+0))&gt;0,"Nachschr.","")))))</f>
        <v/>
      </c>
      <c r="D118" s="44">
        <f>IF($A118="","",IF(COUNTIF($A$8:$A$67,($A118+1))&gt;0,IF(INDEX($C$8:$C$67,MATCH(($A118+1),$A$8:$A$67,0))="","?",INDEX($C$8:$C$67,MATCH(($A118+1),$A$8:$A$67,0)))&amp;IF(COUNTIF($A$8:$A$67,($A118+1))&gt;1," +"&amp;(COUNTIF($A$8:$A$67,($A118+1))-1),""),IF(COUNTIFS(Einstellungen!$A$23:$A$34,"&lt;="&amp;($A118+1),Einstellungen!$B$23:$B$34,"&gt;="&amp;($A118+1))&gt;0,"Ferien",IF(COUNTIFS(Einstellungen!$A$38:$A$43,"&lt;="&amp;($A118+1),Einstellungen!$B$38:$B$43,"&gt;="&amp;($A118+1))&gt;0,"Sperre",IF(COUNTIF(Einstellungen!$A$47:$A$50,($A118+1))&gt;0,"Nachschr.","")))))</f>
        <v/>
      </c>
      <c r="E118" s="44">
        <f>IF($A118="","",IF(COUNTIF($A$8:$A$67,($A118+2))&gt;0,IF(INDEX($C$8:$C$67,MATCH(($A118+2),$A$8:$A$67,0))="","?",INDEX($C$8:$C$67,MATCH(($A118+2),$A$8:$A$67,0)))&amp;IF(COUNTIF($A$8:$A$67,($A118+2))&gt;1," +"&amp;(COUNTIF($A$8:$A$67,($A118+2))-1),""),IF(COUNTIFS(Einstellungen!$A$23:$A$34,"&lt;="&amp;($A118+2),Einstellungen!$B$23:$B$34,"&gt;="&amp;($A118+2))&gt;0,"Ferien",IF(COUNTIFS(Einstellungen!$A$38:$A$43,"&lt;="&amp;($A118+2),Einstellungen!$B$38:$B$43,"&gt;="&amp;($A118+2))&gt;0,"Sperre",IF(COUNTIF(Einstellungen!$A$47:$A$50,($A118+2))&gt;0,"Nachschr.","")))))</f>
        <v/>
      </c>
      <c r="F118" s="44">
        <f>IF($A118="","",IF(COUNTIF($A$8:$A$67,($A118+3))&gt;0,IF(INDEX($C$8:$C$67,MATCH(($A118+3),$A$8:$A$67,0))="","?",INDEX($C$8:$C$67,MATCH(($A118+3),$A$8:$A$67,0)))&amp;IF(COUNTIF($A$8:$A$67,($A118+3))&gt;1," +"&amp;(COUNTIF($A$8:$A$67,($A118+3))-1),""),IF(COUNTIFS(Einstellungen!$A$23:$A$34,"&lt;="&amp;($A118+3),Einstellungen!$B$23:$B$34,"&gt;="&amp;($A118+3))&gt;0,"Ferien",IF(COUNTIFS(Einstellungen!$A$38:$A$43,"&lt;="&amp;($A118+3),Einstellungen!$B$38:$B$43,"&gt;="&amp;($A118+3))&gt;0,"Sperre",IF(COUNTIF(Einstellungen!$A$47:$A$50,($A118+3))&gt;0,"Nachschr.","")))))</f>
        <v/>
      </c>
      <c r="G118" s="44">
        <f>IF($A118="","",IF(COUNTIF($A$8:$A$67,($A118+4))&gt;0,IF(INDEX($C$8:$C$67,MATCH(($A118+4),$A$8:$A$67,0))="","?",INDEX($C$8:$C$67,MATCH(($A118+4),$A$8:$A$67,0)))&amp;IF(COUNTIF($A$8:$A$67,($A118+4))&gt;1," +"&amp;(COUNTIF($A$8:$A$67,($A118+4))-1),""),IF(COUNTIFS(Einstellungen!$A$23:$A$34,"&lt;="&amp;($A118+4),Einstellungen!$B$23:$B$34,"&gt;="&amp;($A118+4))&gt;0,"Ferien",IF(COUNTIFS(Einstellungen!$A$38:$A$43,"&lt;="&amp;($A118+4),Einstellungen!$B$38:$B$43,"&gt;="&amp;($A118+4))&gt;0,"Sperre",IF(COUNTIF(Einstellungen!$A$47:$A$50,($A118+4))&gt;0,"Nachschr.","")))))</f>
        <v/>
      </c>
      <c r="H118" s="44">
        <f>IF($A118="","",IF(COUNTIF($A$8:$A$67,($A118+5))&gt;0,IF(INDEX($C$8:$C$67,MATCH(($A118+5),$A$8:$A$67,0))="","?",INDEX($C$8:$C$67,MATCH(($A118+5),$A$8:$A$67,0)))&amp;IF(COUNTIF($A$8:$A$67,($A118+5))&gt;1," +"&amp;(COUNTIF($A$8:$A$67,($A118+5))-1),""),IF(COUNTIFS(Einstellungen!$A$23:$A$34,"&lt;="&amp;($A118+5),Einstellungen!$B$23:$B$34,"&gt;="&amp;($A118+5))&gt;0,"Ferien",IF(COUNTIFS(Einstellungen!$A$38:$A$43,"&lt;="&amp;($A118+5),Einstellungen!$B$38:$B$43,"&gt;="&amp;($A118+5))&gt;0,"Sperre",IF(COUNTIF(Einstellungen!$A$47:$A$50,($A118+5))&gt;0,"Nachschr.","")))))</f>
        <v/>
      </c>
      <c r="I118" s="32">
        <f>IF(A118="","",COUNTIFS($I$8:$I$67,A118,$D$8:$D$67,"Klassenarbeit"))</f>
        <v/>
      </c>
      <c r="J118" s="32">
        <f>IF(A118="","",IF(A118&lt;=Einstellungen!$C$6,1,2))</f>
        <v/>
      </c>
    </row>
    <row r="119">
      <c r="A119" s="40">
        <f>IF(A118="","",IF(A118+7&gt;Einstellungen!$C$7,"",A118+7))</f>
        <v/>
      </c>
      <c r="B119" s="32">
        <f>IF(A119="","",WEEKNUM(A119,21))</f>
        <v/>
      </c>
      <c r="C119" s="44">
        <f>IF($A119="","",IF(COUNTIF($A$8:$A$67,($A119+0))&gt;0,IF(INDEX($C$8:$C$67,MATCH(($A119+0),$A$8:$A$67,0))="","?",INDEX($C$8:$C$67,MATCH(($A119+0),$A$8:$A$67,0)))&amp;IF(COUNTIF($A$8:$A$67,($A119+0))&gt;1," +"&amp;(COUNTIF($A$8:$A$67,($A119+0))-1),""),IF(COUNTIFS(Einstellungen!$A$23:$A$34,"&lt;="&amp;($A119+0),Einstellungen!$B$23:$B$34,"&gt;="&amp;($A119+0))&gt;0,"Ferien",IF(COUNTIFS(Einstellungen!$A$38:$A$43,"&lt;="&amp;($A119+0),Einstellungen!$B$38:$B$43,"&gt;="&amp;($A119+0))&gt;0,"Sperre",IF(COUNTIF(Einstellungen!$A$47:$A$50,($A119+0))&gt;0,"Nachschr.","")))))</f>
        <v/>
      </c>
      <c r="D119" s="44">
        <f>IF($A119="","",IF(COUNTIF($A$8:$A$67,($A119+1))&gt;0,IF(INDEX($C$8:$C$67,MATCH(($A119+1),$A$8:$A$67,0))="","?",INDEX($C$8:$C$67,MATCH(($A119+1),$A$8:$A$67,0)))&amp;IF(COUNTIF($A$8:$A$67,($A119+1))&gt;1," +"&amp;(COUNTIF($A$8:$A$67,($A119+1))-1),""),IF(COUNTIFS(Einstellungen!$A$23:$A$34,"&lt;="&amp;($A119+1),Einstellungen!$B$23:$B$34,"&gt;="&amp;($A119+1))&gt;0,"Ferien",IF(COUNTIFS(Einstellungen!$A$38:$A$43,"&lt;="&amp;($A119+1),Einstellungen!$B$38:$B$43,"&gt;="&amp;($A119+1))&gt;0,"Sperre",IF(COUNTIF(Einstellungen!$A$47:$A$50,($A119+1))&gt;0,"Nachschr.","")))))</f>
        <v/>
      </c>
      <c r="E119" s="44">
        <f>IF($A119="","",IF(COUNTIF($A$8:$A$67,($A119+2))&gt;0,IF(INDEX($C$8:$C$67,MATCH(($A119+2),$A$8:$A$67,0))="","?",INDEX($C$8:$C$67,MATCH(($A119+2),$A$8:$A$67,0)))&amp;IF(COUNTIF($A$8:$A$67,($A119+2))&gt;1," +"&amp;(COUNTIF($A$8:$A$67,($A119+2))-1),""),IF(COUNTIFS(Einstellungen!$A$23:$A$34,"&lt;="&amp;($A119+2),Einstellungen!$B$23:$B$34,"&gt;="&amp;($A119+2))&gt;0,"Ferien",IF(COUNTIFS(Einstellungen!$A$38:$A$43,"&lt;="&amp;($A119+2),Einstellungen!$B$38:$B$43,"&gt;="&amp;($A119+2))&gt;0,"Sperre",IF(COUNTIF(Einstellungen!$A$47:$A$50,($A119+2))&gt;0,"Nachschr.","")))))</f>
        <v/>
      </c>
      <c r="F119" s="44">
        <f>IF($A119="","",IF(COUNTIF($A$8:$A$67,($A119+3))&gt;0,IF(INDEX($C$8:$C$67,MATCH(($A119+3),$A$8:$A$67,0))="","?",INDEX($C$8:$C$67,MATCH(($A119+3),$A$8:$A$67,0)))&amp;IF(COUNTIF($A$8:$A$67,($A119+3))&gt;1," +"&amp;(COUNTIF($A$8:$A$67,($A119+3))-1),""),IF(COUNTIFS(Einstellungen!$A$23:$A$34,"&lt;="&amp;($A119+3),Einstellungen!$B$23:$B$34,"&gt;="&amp;($A119+3))&gt;0,"Ferien",IF(COUNTIFS(Einstellungen!$A$38:$A$43,"&lt;="&amp;($A119+3),Einstellungen!$B$38:$B$43,"&gt;="&amp;($A119+3))&gt;0,"Sperre",IF(COUNTIF(Einstellungen!$A$47:$A$50,($A119+3))&gt;0,"Nachschr.","")))))</f>
        <v/>
      </c>
      <c r="G119" s="44">
        <f>IF($A119="","",IF(COUNTIF($A$8:$A$67,($A119+4))&gt;0,IF(INDEX($C$8:$C$67,MATCH(($A119+4),$A$8:$A$67,0))="","?",INDEX($C$8:$C$67,MATCH(($A119+4),$A$8:$A$67,0)))&amp;IF(COUNTIF($A$8:$A$67,($A119+4))&gt;1," +"&amp;(COUNTIF($A$8:$A$67,($A119+4))-1),""),IF(COUNTIFS(Einstellungen!$A$23:$A$34,"&lt;="&amp;($A119+4),Einstellungen!$B$23:$B$34,"&gt;="&amp;($A119+4))&gt;0,"Ferien",IF(COUNTIFS(Einstellungen!$A$38:$A$43,"&lt;="&amp;($A119+4),Einstellungen!$B$38:$B$43,"&gt;="&amp;($A119+4))&gt;0,"Sperre",IF(COUNTIF(Einstellungen!$A$47:$A$50,($A119+4))&gt;0,"Nachschr.","")))))</f>
        <v/>
      </c>
      <c r="H119" s="44">
        <f>IF($A119="","",IF(COUNTIF($A$8:$A$67,($A119+5))&gt;0,IF(INDEX($C$8:$C$67,MATCH(($A119+5),$A$8:$A$67,0))="","?",INDEX($C$8:$C$67,MATCH(($A119+5),$A$8:$A$67,0)))&amp;IF(COUNTIF($A$8:$A$67,($A119+5))&gt;1," +"&amp;(COUNTIF($A$8:$A$67,($A119+5))-1),""),IF(COUNTIFS(Einstellungen!$A$23:$A$34,"&lt;="&amp;($A119+5),Einstellungen!$B$23:$B$34,"&gt;="&amp;($A119+5))&gt;0,"Ferien",IF(COUNTIFS(Einstellungen!$A$38:$A$43,"&lt;="&amp;($A119+5),Einstellungen!$B$38:$B$43,"&gt;="&amp;($A119+5))&gt;0,"Sperre",IF(COUNTIF(Einstellungen!$A$47:$A$50,($A119+5))&gt;0,"Nachschr.","")))))</f>
        <v/>
      </c>
      <c r="I119" s="32">
        <f>IF(A119="","",COUNTIFS($I$8:$I$67,A119,$D$8:$D$67,"Klassenarbeit"))</f>
        <v/>
      </c>
      <c r="J119" s="32">
        <f>IF(A119="","",IF(A119&lt;=Einstellungen!$C$6,1,2))</f>
        <v/>
      </c>
    </row>
    <row r="120">
      <c r="A120" s="40">
        <f>IF(A119="","",IF(A119+7&gt;Einstellungen!$C$7,"",A119+7))</f>
        <v/>
      </c>
      <c r="B120" s="32">
        <f>IF(A120="","",WEEKNUM(A120,21))</f>
        <v/>
      </c>
      <c r="C120" s="44">
        <f>IF($A120="","",IF(COUNTIF($A$8:$A$67,($A120+0))&gt;0,IF(INDEX($C$8:$C$67,MATCH(($A120+0),$A$8:$A$67,0))="","?",INDEX($C$8:$C$67,MATCH(($A120+0),$A$8:$A$67,0)))&amp;IF(COUNTIF($A$8:$A$67,($A120+0))&gt;1," +"&amp;(COUNTIF($A$8:$A$67,($A120+0))-1),""),IF(COUNTIFS(Einstellungen!$A$23:$A$34,"&lt;="&amp;($A120+0),Einstellungen!$B$23:$B$34,"&gt;="&amp;($A120+0))&gt;0,"Ferien",IF(COUNTIFS(Einstellungen!$A$38:$A$43,"&lt;="&amp;($A120+0),Einstellungen!$B$38:$B$43,"&gt;="&amp;($A120+0))&gt;0,"Sperre",IF(COUNTIF(Einstellungen!$A$47:$A$50,($A120+0))&gt;0,"Nachschr.","")))))</f>
        <v/>
      </c>
      <c r="D120" s="44">
        <f>IF($A120="","",IF(COUNTIF($A$8:$A$67,($A120+1))&gt;0,IF(INDEX($C$8:$C$67,MATCH(($A120+1),$A$8:$A$67,0))="","?",INDEX($C$8:$C$67,MATCH(($A120+1),$A$8:$A$67,0)))&amp;IF(COUNTIF($A$8:$A$67,($A120+1))&gt;1," +"&amp;(COUNTIF($A$8:$A$67,($A120+1))-1),""),IF(COUNTIFS(Einstellungen!$A$23:$A$34,"&lt;="&amp;($A120+1),Einstellungen!$B$23:$B$34,"&gt;="&amp;($A120+1))&gt;0,"Ferien",IF(COUNTIFS(Einstellungen!$A$38:$A$43,"&lt;="&amp;($A120+1),Einstellungen!$B$38:$B$43,"&gt;="&amp;($A120+1))&gt;0,"Sperre",IF(COUNTIF(Einstellungen!$A$47:$A$50,($A120+1))&gt;0,"Nachschr.","")))))</f>
        <v/>
      </c>
      <c r="E120" s="44">
        <f>IF($A120="","",IF(COUNTIF($A$8:$A$67,($A120+2))&gt;0,IF(INDEX($C$8:$C$67,MATCH(($A120+2),$A$8:$A$67,0))="","?",INDEX($C$8:$C$67,MATCH(($A120+2),$A$8:$A$67,0)))&amp;IF(COUNTIF($A$8:$A$67,($A120+2))&gt;1," +"&amp;(COUNTIF($A$8:$A$67,($A120+2))-1),""),IF(COUNTIFS(Einstellungen!$A$23:$A$34,"&lt;="&amp;($A120+2),Einstellungen!$B$23:$B$34,"&gt;="&amp;($A120+2))&gt;0,"Ferien",IF(COUNTIFS(Einstellungen!$A$38:$A$43,"&lt;="&amp;($A120+2),Einstellungen!$B$38:$B$43,"&gt;="&amp;($A120+2))&gt;0,"Sperre",IF(COUNTIF(Einstellungen!$A$47:$A$50,($A120+2))&gt;0,"Nachschr.","")))))</f>
        <v/>
      </c>
      <c r="F120" s="44">
        <f>IF($A120="","",IF(COUNTIF($A$8:$A$67,($A120+3))&gt;0,IF(INDEX($C$8:$C$67,MATCH(($A120+3),$A$8:$A$67,0))="","?",INDEX($C$8:$C$67,MATCH(($A120+3),$A$8:$A$67,0)))&amp;IF(COUNTIF($A$8:$A$67,($A120+3))&gt;1," +"&amp;(COUNTIF($A$8:$A$67,($A120+3))-1),""),IF(COUNTIFS(Einstellungen!$A$23:$A$34,"&lt;="&amp;($A120+3),Einstellungen!$B$23:$B$34,"&gt;="&amp;($A120+3))&gt;0,"Ferien",IF(COUNTIFS(Einstellungen!$A$38:$A$43,"&lt;="&amp;($A120+3),Einstellungen!$B$38:$B$43,"&gt;="&amp;($A120+3))&gt;0,"Sperre",IF(COUNTIF(Einstellungen!$A$47:$A$50,($A120+3))&gt;0,"Nachschr.","")))))</f>
        <v/>
      </c>
      <c r="G120" s="44">
        <f>IF($A120="","",IF(COUNTIF($A$8:$A$67,($A120+4))&gt;0,IF(INDEX($C$8:$C$67,MATCH(($A120+4),$A$8:$A$67,0))="","?",INDEX($C$8:$C$67,MATCH(($A120+4),$A$8:$A$67,0)))&amp;IF(COUNTIF($A$8:$A$67,($A120+4))&gt;1," +"&amp;(COUNTIF($A$8:$A$67,($A120+4))-1),""),IF(COUNTIFS(Einstellungen!$A$23:$A$34,"&lt;="&amp;($A120+4),Einstellungen!$B$23:$B$34,"&gt;="&amp;($A120+4))&gt;0,"Ferien",IF(COUNTIFS(Einstellungen!$A$38:$A$43,"&lt;="&amp;($A120+4),Einstellungen!$B$38:$B$43,"&gt;="&amp;($A120+4))&gt;0,"Sperre",IF(COUNTIF(Einstellungen!$A$47:$A$50,($A120+4))&gt;0,"Nachschr.","")))))</f>
        <v/>
      </c>
      <c r="H120" s="44">
        <f>IF($A120="","",IF(COUNTIF($A$8:$A$67,($A120+5))&gt;0,IF(INDEX($C$8:$C$67,MATCH(($A120+5),$A$8:$A$67,0))="","?",INDEX($C$8:$C$67,MATCH(($A120+5),$A$8:$A$67,0)))&amp;IF(COUNTIF($A$8:$A$67,($A120+5))&gt;1," +"&amp;(COUNTIF($A$8:$A$67,($A120+5))-1),""),IF(COUNTIFS(Einstellungen!$A$23:$A$34,"&lt;="&amp;($A120+5),Einstellungen!$B$23:$B$34,"&gt;="&amp;($A120+5))&gt;0,"Ferien",IF(COUNTIFS(Einstellungen!$A$38:$A$43,"&lt;="&amp;($A120+5),Einstellungen!$B$38:$B$43,"&gt;="&amp;($A120+5))&gt;0,"Sperre",IF(COUNTIF(Einstellungen!$A$47:$A$50,($A120+5))&gt;0,"Nachschr.","")))))</f>
        <v/>
      </c>
      <c r="I120" s="32">
        <f>IF(A120="","",COUNTIFS($I$8:$I$67,A120,$D$8:$D$67,"Klassenarbeit"))</f>
        <v/>
      </c>
      <c r="J120" s="32">
        <f>IF(A120="","",IF(A120&lt;=Einstellungen!$C$6,1,2))</f>
        <v/>
      </c>
    </row>
    <row r="121">
      <c r="A121" s="40">
        <f>IF(A120="","",IF(A120+7&gt;Einstellungen!$C$7,"",A120+7))</f>
        <v/>
      </c>
      <c r="B121" s="32">
        <f>IF(A121="","",WEEKNUM(A121,21))</f>
        <v/>
      </c>
      <c r="C121" s="44">
        <f>IF($A121="","",IF(COUNTIF($A$8:$A$67,($A121+0))&gt;0,IF(INDEX($C$8:$C$67,MATCH(($A121+0),$A$8:$A$67,0))="","?",INDEX($C$8:$C$67,MATCH(($A121+0),$A$8:$A$67,0)))&amp;IF(COUNTIF($A$8:$A$67,($A121+0))&gt;1," +"&amp;(COUNTIF($A$8:$A$67,($A121+0))-1),""),IF(COUNTIFS(Einstellungen!$A$23:$A$34,"&lt;="&amp;($A121+0),Einstellungen!$B$23:$B$34,"&gt;="&amp;($A121+0))&gt;0,"Ferien",IF(COUNTIFS(Einstellungen!$A$38:$A$43,"&lt;="&amp;($A121+0),Einstellungen!$B$38:$B$43,"&gt;="&amp;($A121+0))&gt;0,"Sperre",IF(COUNTIF(Einstellungen!$A$47:$A$50,($A121+0))&gt;0,"Nachschr.","")))))</f>
        <v/>
      </c>
      <c r="D121" s="44">
        <f>IF($A121="","",IF(COUNTIF($A$8:$A$67,($A121+1))&gt;0,IF(INDEX($C$8:$C$67,MATCH(($A121+1),$A$8:$A$67,0))="","?",INDEX($C$8:$C$67,MATCH(($A121+1),$A$8:$A$67,0)))&amp;IF(COUNTIF($A$8:$A$67,($A121+1))&gt;1," +"&amp;(COUNTIF($A$8:$A$67,($A121+1))-1),""),IF(COUNTIFS(Einstellungen!$A$23:$A$34,"&lt;="&amp;($A121+1),Einstellungen!$B$23:$B$34,"&gt;="&amp;($A121+1))&gt;0,"Ferien",IF(COUNTIFS(Einstellungen!$A$38:$A$43,"&lt;="&amp;($A121+1),Einstellungen!$B$38:$B$43,"&gt;="&amp;($A121+1))&gt;0,"Sperre",IF(COUNTIF(Einstellungen!$A$47:$A$50,($A121+1))&gt;0,"Nachschr.","")))))</f>
        <v/>
      </c>
      <c r="E121" s="44">
        <f>IF($A121="","",IF(COUNTIF($A$8:$A$67,($A121+2))&gt;0,IF(INDEX($C$8:$C$67,MATCH(($A121+2),$A$8:$A$67,0))="","?",INDEX($C$8:$C$67,MATCH(($A121+2),$A$8:$A$67,0)))&amp;IF(COUNTIF($A$8:$A$67,($A121+2))&gt;1," +"&amp;(COUNTIF($A$8:$A$67,($A121+2))-1),""),IF(COUNTIFS(Einstellungen!$A$23:$A$34,"&lt;="&amp;($A121+2),Einstellungen!$B$23:$B$34,"&gt;="&amp;($A121+2))&gt;0,"Ferien",IF(COUNTIFS(Einstellungen!$A$38:$A$43,"&lt;="&amp;($A121+2),Einstellungen!$B$38:$B$43,"&gt;="&amp;($A121+2))&gt;0,"Sperre",IF(COUNTIF(Einstellungen!$A$47:$A$50,($A121+2))&gt;0,"Nachschr.","")))))</f>
        <v/>
      </c>
      <c r="F121" s="44">
        <f>IF($A121="","",IF(COUNTIF($A$8:$A$67,($A121+3))&gt;0,IF(INDEX($C$8:$C$67,MATCH(($A121+3),$A$8:$A$67,0))="","?",INDEX($C$8:$C$67,MATCH(($A121+3),$A$8:$A$67,0)))&amp;IF(COUNTIF($A$8:$A$67,($A121+3))&gt;1," +"&amp;(COUNTIF($A$8:$A$67,($A121+3))-1),""),IF(COUNTIFS(Einstellungen!$A$23:$A$34,"&lt;="&amp;($A121+3),Einstellungen!$B$23:$B$34,"&gt;="&amp;($A121+3))&gt;0,"Ferien",IF(COUNTIFS(Einstellungen!$A$38:$A$43,"&lt;="&amp;($A121+3),Einstellungen!$B$38:$B$43,"&gt;="&amp;($A121+3))&gt;0,"Sperre",IF(COUNTIF(Einstellungen!$A$47:$A$50,($A121+3))&gt;0,"Nachschr.","")))))</f>
        <v/>
      </c>
      <c r="G121" s="44">
        <f>IF($A121="","",IF(COUNTIF($A$8:$A$67,($A121+4))&gt;0,IF(INDEX($C$8:$C$67,MATCH(($A121+4),$A$8:$A$67,0))="","?",INDEX($C$8:$C$67,MATCH(($A121+4),$A$8:$A$67,0)))&amp;IF(COUNTIF($A$8:$A$67,($A121+4))&gt;1," +"&amp;(COUNTIF($A$8:$A$67,($A121+4))-1),""),IF(COUNTIFS(Einstellungen!$A$23:$A$34,"&lt;="&amp;($A121+4),Einstellungen!$B$23:$B$34,"&gt;="&amp;($A121+4))&gt;0,"Ferien",IF(COUNTIFS(Einstellungen!$A$38:$A$43,"&lt;="&amp;($A121+4),Einstellungen!$B$38:$B$43,"&gt;="&amp;($A121+4))&gt;0,"Sperre",IF(COUNTIF(Einstellungen!$A$47:$A$50,($A121+4))&gt;0,"Nachschr.","")))))</f>
        <v/>
      </c>
      <c r="H121" s="44">
        <f>IF($A121="","",IF(COUNTIF($A$8:$A$67,($A121+5))&gt;0,IF(INDEX($C$8:$C$67,MATCH(($A121+5),$A$8:$A$67,0))="","?",INDEX($C$8:$C$67,MATCH(($A121+5),$A$8:$A$67,0)))&amp;IF(COUNTIF($A$8:$A$67,($A121+5))&gt;1," +"&amp;(COUNTIF($A$8:$A$67,($A121+5))-1),""),IF(COUNTIFS(Einstellungen!$A$23:$A$34,"&lt;="&amp;($A121+5),Einstellungen!$B$23:$B$34,"&gt;="&amp;($A121+5))&gt;0,"Ferien",IF(COUNTIFS(Einstellungen!$A$38:$A$43,"&lt;="&amp;($A121+5),Einstellungen!$B$38:$B$43,"&gt;="&amp;($A121+5))&gt;0,"Sperre",IF(COUNTIF(Einstellungen!$A$47:$A$50,($A121+5))&gt;0,"Nachschr.","")))))</f>
        <v/>
      </c>
      <c r="I121" s="32">
        <f>IF(A121="","",COUNTIFS($I$8:$I$67,A121,$D$8:$D$67,"Klassenarbeit"))</f>
        <v/>
      </c>
      <c r="J121" s="32">
        <f>IF(A121="","",IF(A121&lt;=Einstellungen!$C$6,1,2))</f>
        <v/>
      </c>
    </row>
    <row r="122">
      <c r="A122" s="40">
        <f>IF(A121="","",IF(A121+7&gt;Einstellungen!$C$7,"",A121+7))</f>
        <v/>
      </c>
      <c r="B122" s="32">
        <f>IF(A122="","",WEEKNUM(A122,21))</f>
        <v/>
      </c>
      <c r="C122" s="44">
        <f>IF($A122="","",IF(COUNTIF($A$8:$A$67,($A122+0))&gt;0,IF(INDEX($C$8:$C$67,MATCH(($A122+0),$A$8:$A$67,0))="","?",INDEX($C$8:$C$67,MATCH(($A122+0),$A$8:$A$67,0)))&amp;IF(COUNTIF($A$8:$A$67,($A122+0))&gt;1," +"&amp;(COUNTIF($A$8:$A$67,($A122+0))-1),""),IF(COUNTIFS(Einstellungen!$A$23:$A$34,"&lt;="&amp;($A122+0),Einstellungen!$B$23:$B$34,"&gt;="&amp;($A122+0))&gt;0,"Ferien",IF(COUNTIFS(Einstellungen!$A$38:$A$43,"&lt;="&amp;($A122+0),Einstellungen!$B$38:$B$43,"&gt;="&amp;($A122+0))&gt;0,"Sperre",IF(COUNTIF(Einstellungen!$A$47:$A$50,($A122+0))&gt;0,"Nachschr.","")))))</f>
        <v/>
      </c>
      <c r="D122" s="44">
        <f>IF($A122="","",IF(COUNTIF($A$8:$A$67,($A122+1))&gt;0,IF(INDEX($C$8:$C$67,MATCH(($A122+1),$A$8:$A$67,0))="","?",INDEX($C$8:$C$67,MATCH(($A122+1),$A$8:$A$67,0)))&amp;IF(COUNTIF($A$8:$A$67,($A122+1))&gt;1," +"&amp;(COUNTIF($A$8:$A$67,($A122+1))-1),""),IF(COUNTIFS(Einstellungen!$A$23:$A$34,"&lt;="&amp;($A122+1),Einstellungen!$B$23:$B$34,"&gt;="&amp;($A122+1))&gt;0,"Ferien",IF(COUNTIFS(Einstellungen!$A$38:$A$43,"&lt;="&amp;($A122+1),Einstellungen!$B$38:$B$43,"&gt;="&amp;($A122+1))&gt;0,"Sperre",IF(COUNTIF(Einstellungen!$A$47:$A$50,($A122+1))&gt;0,"Nachschr.","")))))</f>
        <v/>
      </c>
      <c r="E122" s="44">
        <f>IF($A122="","",IF(COUNTIF($A$8:$A$67,($A122+2))&gt;0,IF(INDEX($C$8:$C$67,MATCH(($A122+2),$A$8:$A$67,0))="","?",INDEX($C$8:$C$67,MATCH(($A122+2),$A$8:$A$67,0)))&amp;IF(COUNTIF($A$8:$A$67,($A122+2))&gt;1," +"&amp;(COUNTIF($A$8:$A$67,($A122+2))-1),""),IF(COUNTIFS(Einstellungen!$A$23:$A$34,"&lt;="&amp;($A122+2),Einstellungen!$B$23:$B$34,"&gt;="&amp;($A122+2))&gt;0,"Ferien",IF(COUNTIFS(Einstellungen!$A$38:$A$43,"&lt;="&amp;($A122+2),Einstellungen!$B$38:$B$43,"&gt;="&amp;($A122+2))&gt;0,"Sperre",IF(COUNTIF(Einstellungen!$A$47:$A$50,($A122+2))&gt;0,"Nachschr.","")))))</f>
        <v/>
      </c>
      <c r="F122" s="44">
        <f>IF($A122="","",IF(COUNTIF($A$8:$A$67,($A122+3))&gt;0,IF(INDEX($C$8:$C$67,MATCH(($A122+3),$A$8:$A$67,0))="","?",INDEX($C$8:$C$67,MATCH(($A122+3),$A$8:$A$67,0)))&amp;IF(COUNTIF($A$8:$A$67,($A122+3))&gt;1," +"&amp;(COUNTIF($A$8:$A$67,($A122+3))-1),""),IF(COUNTIFS(Einstellungen!$A$23:$A$34,"&lt;="&amp;($A122+3),Einstellungen!$B$23:$B$34,"&gt;="&amp;($A122+3))&gt;0,"Ferien",IF(COUNTIFS(Einstellungen!$A$38:$A$43,"&lt;="&amp;($A122+3),Einstellungen!$B$38:$B$43,"&gt;="&amp;($A122+3))&gt;0,"Sperre",IF(COUNTIF(Einstellungen!$A$47:$A$50,($A122+3))&gt;0,"Nachschr.","")))))</f>
        <v/>
      </c>
      <c r="G122" s="44">
        <f>IF($A122="","",IF(COUNTIF($A$8:$A$67,($A122+4))&gt;0,IF(INDEX($C$8:$C$67,MATCH(($A122+4),$A$8:$A$67,0))="","?",INDEX($C$8:$C$67,MATCH(($A122+4),$A$8:$A$67,0)))&amp;IF(COUNTIF($A$8:$A$67,($A122+4))&gt;1," +"&amp;(COUNTIF($A$8:$A$67,($A122+4))-1),""),IF(COUNTIFS(Einstellungen!$A$23:$A$34,"&lt;="&amp;($A122+4),Einstellungen!$B$23:$B$34,"&gt;="&amp;($A122+4))&gt;0,"Ferien",IF(COUNTIFS(Einstellungen!$A$38:$A$43,"&lt;="&amp;($A122+4),Einstellungen!$B$38:$B$43,"&gt;="&amp;($A122+4))&gt;0,"Sperre",IF(COUNTIF(Einstellungen!$A$47:$A$50,($A122+4))&gt;0,"Nachschr.","")))))</f>
        <v/>
      </c>
      <c r="H122" s="44">
        <f>IF($A122="","",IF(COUNTIF($A$8:$A$67,($A122+5))&gt;0,IF(INDEX($C$8:$C$67,MATCH(($A122+5),$A$8:$A$67,0))="","?",INDEX($C$8:$C$67,MATCH(($A122+5),$A$8:$A$67,0)))&amp;IF(COUNTIF($A$8:$A$67,($A122+5))&gt;1," +"&amp;(COUNTIF($A$8:$A$67,($A122+5))-1),""),IF(COUNTIFS(Einstellungen!$A$23:$A$34,"&lt;="&amp;($A122+5),Einstellungen!$B$23:$B$34,"&gt;="&amp;($A122+5))&gt;0,"Ferien",IF(COUNTIFS(Einstellungen!$A$38:$A$43,"&lt;="&amp;($A122+5),Einstellungen!$B$38:$B$43,"&gt;="&amp;($A122+5))&gt;0,"Sperre",IF(COUNTIF(Einstellungen!$A$47:$A$50,($A122+5))&gt;0,"Nachschr.","")))))</f>
        <v/>
      </c>
      <c r="I122" s="32">
        <f>IF(A122="","",COUNTIFS($I$8:$I$67,A122,$D$8:$D$67,"Klassenarbeit"))</f>
        <v/>
      </c>
      <c r="J122" s="32">
        <f>IF(A122="","",IF(A122&lt;=Einstellungen!$C$6,1,2))</f>
        <v/>
      </c>
    </row>
    <row r="123">
      <c r="A123" s="40">
        <f>IF(A122="","",IF(A122+7&gt;Einstellungen!$C$7,"",A122+7))</f>
        <v/>
      </c>
      <c r="B123" s="32">
        <f>IF(A123="","",WEEKNUM(A123,21))</f>
        <v/>
      </c>
      <c r="C123" s="44">
        <f>IF($A123="","",IF(COUNTIF($A$8:$A$67,($A123+0))&gt;0,IF(INDEX($C$8:$C$67,MATCH(($A123+0),$A$8:$A$67,0))="","?",INDEX($C$8:$C$67,MATCH(($A123+0),$A$8:$A$67,0)))&amp;IF(COUNTIF($A$8:$A$67,($A123+0))&gt;1," +"&amp;(COUNTIF($A$8:$A$67,($A123+0))-1),""),IF(COUNTIFS(Einstellungen!$A$23:$A$34,"&lt;="&amp;($A123+0),Einstellungen!$B$23:$B$34,"&gt;="&amp;($A123+0))&gt;0,"Ferien",IF(COUNTIFS(Einstellungen!$A$38:$A$43,"&lt;="&amp;($A123+0),Einstellungen!$B$38:$B$43,"&gt;="&amp;($A123+0))&gt;0,"Sperre",IF(COUNTIF(Einstellungen!$A$47:$A$50,($A123+0))&gt;0,"Nachschr.","")))))</f>
        <v/>
      </c>
      <c r="D123" s="44">
        <f>IF($A123="","",IF(COUNTIF($A$8:$A$67,($A123+1))&gt;0,IF(INDEX($C$8:$C$67,MATCH(($A123+1),$A$8:$A$67,0))="","?",INDEX($C$8:$C$67,MATCH(($A123+1),$A$8:$A$67,0)))&amp;IF(COUNTIF($A$8:$A$67,($A123+1))&gt;1," +"&amp;(COUNTIF($A$8:$A$67,($A123+1))-1),""),IF(COUNTIFS(Einstellungen!$A$23:$A$34,"&lt;="&amp;($A123+1),Einstellungen!$B$23:$B$34,"&gt;="&amp;($A123+1))&gt;0,"Ferien",IF(COUNTIFS(Einstellungen!$A$38:$A$43,"&lt;="&amp;($A123+1),Einstellungen!$B$38:$B$43,"&gt;="&amp;($A123+1))&gt;0,"Sperre",IF(COUNTIF(Einstellungen!$A$47:$A$50,($A123+1))&gt;0,"Nachschr.","")))))</f>
        <v/>
      </c>
      <c r="E123" s="44">
        <f>IF($A123="","",IF(COUNTIF($A$8:$A$67,($A123+2))&gt;0,IF(INDEX($C$8:$C$67,MATCH(($A123+2),$A$8:$A$67,0))="","?",INDEX($C$8:$C$67,MATCH(($A123+2),$A$8:$A$67,0)))&amp;IF(COUNTIF($A$8:$A$67,($A123+2))&gt;1," +"&amp;(COUNTIF($A$8:$A$67,($A123+2))-1),""),IF(COUNTIFS(Einstellungen!$A$23:$A$34,"&lt;="&amp;($A123+2),Einstellungen!$B$23:$B$34,"&gt;="&amp;($A123+2))&gt;0,"Ferien",IF(COUNTIFS(Einstellungen!$A$38:$A$43,"&lt;="&amp;($A123+2),Einstellungen!$B$38:$B$43,"&gt;="&amp;($A123+2))&gt;0,"Sperre",IF(COUNTIF(Einstellungen!$A$47:$A$50,($A123+2))&gt;0,"Nachschr.","")))))</f>
        <v/>
      </c>
      <c r="F123" s="44">
        <f>IF($A123="","",IF(COUNTIF($A$8:$A$67,($A123+3))&gt;0,IF(INDEX($C$8:$C$67,MATCH(($A123+3),$A$8:$A$67,0))="","?",INDEX($C$8:$C$67,MATCH(($A123+3),$A$8:$A$67,0)))&amp;IF(COUNTIF($A$8:$A$67,($A123+3))&gt;1," +"&amp;(COUNTIF($A$8:$A$67,($A123+3))-1),""),IF(COUNTIFS(Einstellungen!$A$23:$A$34,"&lt;="&amp;($A123+3),Einstellungen!$B$23:$B$34,"&gt;="&amp;($A123+3))&gt;0,"Ferien",IF(COUNTIFS(Einstellungen!$A$38:$A$43,"&lt;="&amp;($A123+3),Einstellungen!$B$38:$B$43,"&gt;="&amp;($A123+3))&gt;0,"Sperre",IF(COUNTIF(Einstellungen!$A$47:$A$50,($A123+3))&gt;0,"Nachschr.","")))))</f>
        <v/>
      </c>
      <c r="G123" s="44">
        <f>IF($A123="","",IF(COUNTIF($A$8:$A$67,($A123+4))&gt;0,IF(INDEX($C$8:$C$67,MATCH(($A123+4),$A$8:$A$67,0))="","?",INDEX($C$8:$C$67,MATCH(($A123+4),$A$8:$A$67,0)))&amp;IF(COUNTIF($A$8:$A$67,($A123+4))&gt;1," +"&amp;(COUNTIF($A$8:$A$67,($A123+4))-1),""),IF(COUNTIFS(Einstellungen!$A$23:$A$34,"&lt;="&amp;($A123+4),Einstellungen!$B$23:$B$34,"&gt;="&amp;($A123+4))&gt;0,"Ferien",IF(COUNTIFS(Einstellungen!$A$38:$A$43,"&lt;="&amp;($A123+4),Einstellungen!$B$38:$B$43,"&gt;="&amp;($A123+4))&gt;0,"Sperre",IF(COUNTIF(Einstellungen!$A$47:$A$50,($A123+4))&gt;0,"Nachschr.","")))))</f>
        <v/>
      </c>
      <c r="H123" s="44">
        <f>IF($A123="","",IF(COUNTIF($A$8:$A$67,($A123+5))&gt;0,IF(INDEX($C$8:$C$67,MATCH(($A123+5),$A$8:$A$67,0))="","?",INDEX($C$8:$C$67,MATCH(($A123+5),$A$8:$A$67,0)))&amp;IF(COUNTIF($A$8:$A$67,($A123+5))&gt;1," +"&amp;(COUNTIF($A$8:$A$67,($A123+5))-1),""),IF(COUNTIFS(Einstellungen!$A$23:$A$34,"&lt;="&amp;($A123+5),Einstellungen!$B$23:$B$34,"&gt;="&amp;($A123+5))&gt;0,"Ferien",IF(COUNTIFS(Einstellungen!$A$38:$A$43,"&lt;="&amp;($A123+5),Einstellungen!$B$38:$B$43,"&gt;="&amp;($A123+5))&gt;0,"Sperre",IF(COUNTIF(Einstellungen!$A$47:$A$50,($A123+5))&gt;0,"Nachschr.","")))))</f>
        <v/>
      </c>
      <c r="I123" s="32">
        <f>IF(A123="","",COUNTIFS($I$8:$I$67,A123,$D$8:$D$67,"Klassenarbeit"))</f>
        <v/>
      </c>
      <c r="J123" s="32">
        <f>IF(A123="","",IF(A123&lt;=Einstellungen!$C$6,1,2))</f>
        <v/>
      </c>
    </row>
    <row r="125">
      <c r="A125" s="42" t="inlineStr">
        <is>
          <t>Teil C – Zählung je Fach (berechnet)</t>
        </is>
      </c>
      <c r="B125" s="43" t="n"/>
      <c r="C125" s="43" t="n"/>
      <c r="D125" s="43" t="n"/>
      <c r="E125" s="43" t="n"/>
      <c r="F125" s="43" t="n"/>
      <c r="G125" s="43" t="n"/>
      <c r="H125" s="43" t="n"/>
      <c r="I125" s="43" t="n"/>
      <c r="J125" s="43" t="n"/>
      <c r="K125" s="43" t="n"/>
    </row>
    <row r="126" ht="28" customHeight="1">
      <c r="A126" s="12" t="inlineStr">
        <is>
          <t>Kürzel</t>
        </is>
      </c>
      <c r="B126" s="12" t="inlineStr">
        <is>
          <t>Vorgabe je Halbjahr</t>
        </is>
      </c>
      <c r="C126" s="12" t="inlineStr">
        <is>
          <t>Fach</t>
        </is>
      </c>
      <c r="D126" s="12" t="inlineStr"/>
      <c r="E126" s="12" t="inlineStr">
        <is>
          <t>Ist 1. Halbjahr</t>
        </is>
      </c>
      <c r="F126" s="12" t="inlineStr">
        <is>
          <t>Ist 2. Halbjahr</t>
        </is>
      </c>
      <c r="G126" s="12" t="inlineStr">
        <is>
          <t>Prüfung</t>
        </is>
      </c>
    </row>
    <row r="127">
      <c r="A127" s="32">
        <f>IF(Einstellungen!$A$54="","",Einstellungen!$A$54)</f>
        <v/>
      </c>
      <c r="B127" s="32">
        <f>IF(OR(A127="",Einstellungen!$C$54=""),"",Einstellungen!$C$54)</f>
        <v/>
      </c>
      <c r="C127" s="45">
        <f>IF(A127="","",Einstellungen!$B$54)</f>
        <v/>
      </c>
      <c r="D127" s="45" t="n"/>
      <c r="E127" s="32">
        <f>IF(A127="","",COUNTIFS($C$8:$C$67,A127,$D$8:$D$67,"Klassenarbeit",$H$8:$H$67,1))</f>
        <v/>
      </c>
      <c r="F127" s="32">
        <f>IF(A127="","",COUNTIFS($C$8:$C$67,A127,$D$8:$D$67,"Klassenarbeit",$H$8:$H$67,2))</f>
        <v/>
      </c>
      <c r="G127" s="32">
        <f>IF(OR(A127="",B127=""),"",IF(OR(E127&gt;B127,F127&gt;B127),"über Vorgabe","OK"))</f>
        <v/>
      </c>
    </row>
    <row r="128">
      <c r="A128" s="32">
        <f>IF(Einstellungen!$A$55="","",Einstellungen!$A$55)</f>
        <v/>
      </c>
      <c r="B128" s="32">
        <f>IF(OR(A128="",Einstellungen!$C$55=""),"",Einstellungen!$C$55)</f>
        <v/>
      </c>
      <c r="C128" s="45">
        <f>IF(A128="","",Einstellungen!$B$55)</f>
        <v/>
      </c>
      <c r="D128" s="45" t="n"/>
      <c r="E128" s="32">
        <f>IF(A128="","",COUNTIFS($C$8:$C$67,A128,$D$8:$D$67,"Klassenarbeit",$H$8:$H$67,1))</f>
        <v/>
      </c>
      <c r="F128" s="32">
        <f>IF(A128="","",COUNTIFS($C$8:$C$67,A128,$D$8:$D$67,"Klassenarbeit",$H$8:$H$67,2))</f>
        <v/>
      </c>
      <c r="G128" s="32">
        <f>IF(OR(A128="",B128=""),"",IF(OR(E128&gt;B128,F128&gt;B128),"über Vorgabe","OK"))</f>
        <v/>
      </c>
    </row>
    <row r="129">
      <c r="A129" s="32">
        <f>IF(Einstellungen!$A$56="","",Einstellungen!$A$56)</f>
        <v/>
      </c>
      <c r="B129" s="32">
        <f>IF(OR(A129="",Einstellungen!$C$56=""),"",Einstellungen!$C$56)</f>
        <v/>
      </c>
      <c r="C129" s="45">
        <f>IF(A129="","",Einstellungen!$B$56)</f>
        <v/>
      </c>
      <c r="D129" s="45" t="n"/>
      <c r="E129" s="32">
        <f>IF(A129="","",COUNTIFS($C$8:$C$67,A129,$D$8:$D$67,"Klassenarbeit",$H$8:$H$67,1))</f>
        <v/>
      </c>
      <c r="F129" s="32">
        <f>IF(A129="","",COUNTIFS($C$8:$C$67,A129,$D$8:$D$67,"Klassenarbeit",$H$8:$H$67,2))</f>
        <v/>
      </c>
      <c r="G129" s="32">
        <f>IF(OR(A129="",B129=""),"",IF(OR(E129&gt;B129,F129&gt;B129),"über Vorgabe","OK"))</f>
        <v/>
      </c>
    </row>
    <row r="130">
      <c r="A130" s="32">
        <f>IF(Einstellungen!$A$57="","",Einstellungen!$A$57)</f>
        <v/>
      </c>
      <c r="B130" s="32">
        <f>IF(OR(A130="",Einstellungen!$C$57=""),"",Einstellungen!$C$57)</f>
        <v/>
      </c>
      <c r="C130" s="45">
        <f>IF(A130="","",Einstellungen!$B$57)</f>
        <v/>
      </c>
      <c r="D130" s="45" t="n"/>
      <c r="E130" s="32">
        <f>IF(A130="","",COUNTIFS($C$8:$C$67,A130,$D$8:$D$67,"Klassenarbeit",$H$8:$H$67,1))</f>
        <v/>
      </c>
      <c r="F130" s="32">
        <f>IF(A130="","",COUNTIFS($C$8:$C$67,A130,$D$8:$D$67,"Klassenarbeit",$H$8:$H$67,2))</f>
        <v/>
      </c>
      <c r="G130" s="32">
        <f>IF(OR(A130="",B130=""),"",IF(OR(E130&gt;B130,F130&gt;B130),"über Vorgabe","OK"))</f>
        <v/>
      </c>
    </row>
    <row r="131">
      <c r="A131" s="32">
        <f>IF(Einstellungen!$A$58="","",Einstellungen!$A$58)</f>
        <v/>
      </c>
      <c r="B131" s="32">
        <f>IF(OR(A131="",Einstellungen!$C$58=""),"",Einstellungen!$C$58)</f>
        <v/>
      </c>
      <c r="C131" s="45">
        <f>IF(A131="","",Einstellungen!$B$58)</f>
        <v/>
      </c>
      <c r="D131" s="45" t="n"/>
      <c r="E131" s="32">
        <f>IF(A131="","",COUNTIFS($C$8:$C$67,A131,$D$8:$D$67,"Klassenarbeit",$H$8:$H$67,1))</f>
        <v/>
      </c>
      <c r="F131" s="32">
        <f>IF(A131="","",COUNTIFS($C$8:$C$67,A131,$D$8:$D$67,"Klassenarbeit",$H$8:$H$67,2))</f>
        <v/>
      </c>
      <c r="G131" s="32">
        <f>IF(OR(A131="",B131=""),"",IF(OR(E131&gt;B131,F131&gt;B131),"über Vorgabe","OK"))</f>
        <v/>
      </c>
    </row>
    <row r="132">
      <c r="A132" s="32">
        <f>IF(Einstellungen!$A$59="","",Einstellungen!$A$59)</f>
        <v/>
      </c>
      <c r="B132" s="32">
        <f>IF(OR(A132="",Einstellungen!$C$59=""),"",Einstellungen!$C$59)</f>
        <v/>
      </c>
      <c r="C132" s="45">
        <f>IF(A132="","",Einstellungen!$B$59)</f>
        <v/>
      </c>
      <c r="D132" s="45" t="n"/>
      <c r="E132" s="32">
        <f>IF(A132="","",COUNTIFS($C$8:$C$67,A132,$D$8:$D$67,"Klassenarbeit",$H$8:$H$67,1))</f>
        <v/>
      </c>
      <c r="F132" s="32">
        <f>IF(A132="","",COUNTIFS($C$8:$C$67,A132,$D$8:$D$67,"Klassenarbeit",$H$8:$H$67,2))</f>
        <v/>
      </c>
      <c r="G132" s="32">
        <f>IF(OR(A132="",B132=""),"",IF(OR(E132&gt;B132,F132&gt;B132),"über Vorgabe","OK"))</f>
        <v/>
      </c>
    </row>
    <row r="133">
      <c r="A133" s="32">
        <f>IF(Einstellungen!$A$60="","",Einstellungen!$A$60)</f>
        <v/>
      </c>
      <c r="B133" s="32">
        <f>IF(OR(A133="",Einstellungen!$C$60=""),"",Einstellungen!$C$60)</f>
        <v/>
      </c>
      <c r="C133" s="45">
        <f>IF(A133="","",Einstellungen!$B$60)</f>
        <v/>
      </c>
      <c r="D133" s="45" t="n"/>
      <c r="E133" s="32">
        <f>IF(A133="","",COUNTIFS($C$8:$C$67,A133,$D$8:$D$67,"Klassenarbeit",$H$8:$H$67,1))</f>
        <v/>
      </c>
      <c r="F133" s="32">
        <f>IF(A133="","",COUNTIFS($C$8:$C$67,A133,$D$8:$D$67,"Klassenarbeit",$H$8:$H$67,2))</f>
        <v/>
      </c>
      <c r="G133" s="32">
        <f>IF(OR(A133="",B133=""),"",IF(OR(E133&gt;B133,F133&gt;B133),"über Vorgabe","OK"))</f>
        <v/>
      </c>
    </row>
    <row r="134">
      <c r="A134" s="32">
        <f>IF(Einstellungen!$A$61="","",Einstellungen!$A$61)</f>
        <v/>
      </c>
      <c r="B134" s="32">
        <f>IF(OR(A134="",Einstellungen!$C$61=""),"",Einstellungen!$C$61)</f>
        <v/>
      </c>
      <c r="C134" s="45">
        <f>IF(A134="","",Einstellungen!$B$61)</f>
        <v/>
      </c>
      <c r="D134" s="45" t="n"/>
      <c r="E134" s="32">
        <f>IF(A134="","",COUNTIFS($C$8:$C$67,A134,$D$8:$D$67,"Klassenarbeit",$H$8:$H$67,1))</f>
        <v/>
      </c>
      <c r="F134" s="32">
        <f>IF(A134="","",COUNTIFS($C$8:$C$67,A134,$D$8:$D$67,"Klassenarbeit",$H$8:$H$67,2))</f>
        <v/>
      </c>
      <c r="G134" s="32">
        <f>IF(OR(A134="",B134=""),"",IF(OR(E134&gt;B134,F134&gt;B134),"über Vorgabe","OK"))</f>
        <v/>
      </c>
    </row>
    <row r="135">
      <c r="A135" s="32">
        <f>IF(Einstellungen!$A$62="","",Einstellungen!$A$62)</f>
        <v/>
      </c>
      <c r="B135" s="32">
        <f>IF(OR(A135="",Einstellungen!$C$62=""),"",Einstellungen!$C$62)</f>
        <v/>
      </c>
      <c r="C135" s="45">
        <f>IF(A135="","",Einstellungen!$B$62)</f>
        <v/>
      </c>
      <c r="D135" s="45" t="n"/>
      <c r="E135" s="32">
        <f>IF(A135="","",COUNTIFS($C$8:$C$67,A135,$D$8:$D$67,"Klassenarbeit",$H$8:$H$67,1))</f>
        <v/>
      </c>
      <c r="F135" s="32">
        <f>IF(A135="","",COUNTIFS($C$8:$C$67,A135,$D$8:$D$67,"Klassenarbeit",$H$8:$H$67,2))</f>
        <v/>
      </c>
      <c r="G135" s="32">
        <f>IF(OR(A135="",B135=""),"",IF(OR(E135&gt;B135,F135&gt;B135),"über Vorgabe","OK"))</f>
        <v/>
      </c>
    </row>
    <row r="136">
      <c r="A136" s="32">
        <f>IF(Einstellungen!$A$63="","",Einstellungen!$A$63)</f>
        <v/>
      </c>
      <c r="B136" s="32">
        <f>IF(OR(A136="",Einstellungen!$C$63=""),"",Einstellungen!$C$63)</f>
        <v/>
      </c>
      <c r="C136" s="45">
        <f>IF(A136="","",Einstellungen!$B$63)</f>
        <v/>
      </c>
      <c r="D136" s="45" t="n"/>
      <c r="E136" s="32">
        <f>IF(A136="","",COUNTIFS($C$8:$C$67,A136,$D$8:$D$67,"Klassenarbeit",$H$8:$H$67,1))</f>
        <v/>
      </c>
      <c r="F136" s="32">
        <f>IF(A136="","",COUNTIFS($C$8:$C$67,A136,$D$8:$D$67,"Klassenarbeit",$H$8:$H$67,2))</f>
        <v/>
      </c>
      <c r="G136" s="32">
        <f>IF(OR(A136="",B136=""),"",IF(OR(E136&gt;B136,F136&gt;B136),"über Vorgabe","OK"))</f>
        <v/>
      </c>
    </row>
    <row r="137">
      <c r="A137" s="32">
        <f>IF(Einstellungen!$A$64="","",Einstellungen!$A$64)</f>
        <v/>
      </c>
      <c r="B137" s="32">
        <f>IF(OR(A137="",Einstellungen!$C$64=""),"",Einstellungen!$C$64)</f>
        <v/>
      </c>
      <c r="C137" s="45">
        <f>IF(A137="","",Einstellungen!$B$64)</f>
        <v/>
      </c>
      <c r="D137" s="45" t="n"/>
      <c r="E137" s="32">
        <f>IF(A137="","",COUNTIFS($C$8:$C$67,A137,$D$8:$D$67,"Klassenarbeit",$H$8:$H$67,1))</f>
        <v/>
      </c>
      <c r="F137" s="32">
        <f>IF(A137="","",COUNTIFS($C$8:$C$67,A137,$D$8:$D$67,"Klassenarbeit",$H$8:$H$67,2))</f>
        <v/>
      </c>
      <c r="G137" s="32">
        <f>IF(OR(A137="",B137=""),"",IF(OR(E137&gt;B137,F137&gt;B137),"über Vorgabe","OK"))</f>
        <v/>
      </c>
    </row>
    <row r="138">
      <c r="A138" s="32">
        <f>IF(Einstellungen!$A$65="","",Einstellungen!$A$65)</f>
        <v/>
      </c>
      <c r="B138" s="32">
        <f>IF(OR(A138="",Einstellungen!$C$65=""),"",Einstellungen!$C$65)</f>
        <v/>
      </c>
      <c r="C138" s="45">
        <f>IF(A138="","",Einstellungen!$B$65)</f>
        <v/>
      </c>
      <c r="D138" s="45" t="n"/>
      <c r="E138" s="32">
        <f>IF(A138="","",COUNTIFS($C$8:$C$67,A138,$D$8:$D$67,"Klassenarbeit",$H$8:$H$67,1))</f>
        <v/>
      </c>
      <c r="F138" s="32">
        <f>IF(A138="","",COUNTIFS($C$8:$C$67,A138,$D$8:$D$67,"Klassenarbeit",$H$8:$H$67,2))</f>
        <v/>
      </c>
      <c r="G138" s="32">
        <f>IF(OR(A138="",B138=""),"",IF(OR(E138&gt;B138,F138&gt;B138),"über Vorgabe","OK"))</f>
        <v/>
      </c>
    </row>
    <row r="139">
      <c r="A139" s="32">
        <f>IF(Einstellungen!$A$66="","",Einstellungen!$A$66)</f>
        <v/>
      </c>
      <c r="B139" s="32">
        <f>IF(OR(A139="",Einstellungen!$C$66=""),"",Einstellungen!$C$66)</f>
        <v/>
      </c>
      <c r="C139" s="45">
        <f>IF(A139="","",Einstellungen!$B$66)</f>
        <v/>
      </c>
      <c r="D139" s="45" t="n"/>
      <c r="E139" s="32">
        <f>IF(A139="","",COUNTIFS($C$8:$C$67,A139,$D$8:$D$67,"Klassenarbeit",$H$8:$H$67,1))</f>
        <v/>
      </c>
      <c r="F139" s="32">
        <f>IF(A139="","",COUNTIFS($C$8:$C$67,A139,$D$8:$D$67,"Klassenarbeit",$H$8:$H$67,2))</f>
        <v/>
      </c>
      <c r="G139" s="32">
        <f>IF(OR(A139="",B139=""),"",IF(OR(E139&gt;B139,F139&gt;B139),"über Vorgabe","OK"))</f>
        <v/>
      </c>
    </row>
    <row r="140">
      <c r="A140" s="32">
        <f>IF(Einstellungen!$A$67="","",Einstellungen!$A$67)</f>
        <v/>
      </c>
      <c r="B140" s="32">
        <f>IF(OR(A140="",Einstellungen!$C$67=""),"",Einstellungen!$C$67)</f>
        <v/>
      </c>
      <c r="C140" s="45">
        <f>IF(A140="","",Einstellungen!$B$67)</f>
        <v/>
      </c>
      <c r="D140" s="45" t="n"/>
      <c r="E140" s="32">
        <f>IF(A140="","",COUNTIFS($C$8:$C$67,A140,$D$8:$D$67,"Klassenarbeit",$H$8:$H$67,1))</f>
        <v/>
      </c>
      <c r="F140" s="32">
        <f>IF(A140="","",COUNTIFS($C$8:$C$67,A140,$D$8:$D$67,"Klassenarbeit",$H$8:$H$67,2))</f>
        <v/>
      </c>
      <c r="G140" s="32">
        <f>IF(OR(A140="",B140=""),"",IF(OR(E140&gt;B140,F140&gt;B140),"über Vorgabe","OK"))</f>
        <v/>
      </c>
    </row>
    <row r="141">
      <c r="A141" s="32">
        <f>IF(Einstellungen!$A$68="","",Einstellungen!$A$68)</f>
        <v/>
      </c>
      <c r="B141" s="32">
        <f>IF(OR(A141="",Einstellungen!$C$68=""),"",Einstellungen!$C$68)</f>
        <v/>
      </c>
      <c r="C141" s="45">
        <f>IF(A141="","",Einstellungen!$B$68)</f>
        <v/>
      </c>
      <c r="D141" s="45" t="n"/>
      <c r="E141" s="32">
        <f>IF(A141="","",COUNTIFS($C$8:$C$67,A141,$D$8:$D$67,"Klassenarbeit",$H$8:$H$67,1))</f>
        <v/>
      </c>
      <c r="F141" s="32">
        <f>IF(A141="","",COUNTIFS($C$8:$C$67,A141,$D$8:$D$67,"Klassenarbeit",$H$8:$H$67,2))</f>
        <v/>
      </c>
      <c r="G141" s="32">
        <f>IF(OR(A141="",B141=""),"",IF(OR(E141&gt;B141,F141&gt;B141),"über Vorgabe","OK"))</f>
        <v/>
      </c>
    </row>
  </sheetData>
  <sheetProtection selectLockedCells="0" selectUnlockedCells="0" sheet="1" objects="0" insertRows="1" insertHyperlinks="1" autoFilter="1" scenarios="0" formatColumns="0" deleteColumns="1" insertColumns="1" pivotTables="1" deleteRows="1" formatCells="1" formatRows="0" sort="1"/>
  <mergeCells count="5">
    <mergeCell ref="G3:K3"/>
    <mergeCell ref="A2:K2"/>
    <mergeCell ref="B3:E3"/>
    <mergeCell ref="A1:K1"/>
    <mergeCell ref="A70:K70"/>
  </mergeCells>
  <conditionalFormatting sqref="C72:H123">
    <cfRule type="expression" priority="1" dxfId="1">
      <formula>OR(C72="Ferien",C72="Sperre")</formula>
    </cfRule>
    <cfRule type="expression" priority="2" dxfId="2">
      <formula>C72="Nachschr."</formula>
    </cfRule>
    <cfRule type="expression" priority="3" dxfId="2" stopIfTrue="1">
      <formula>AND($A72&lt;&gt;"",COUNTIFS($A$8:$A$67,$A72+COLUMN(C72)-3,$D$8:$D$67,"Nachschreibtermin")&gt;0)</formula>
    </cfRule>
    <cfRule type="expression" priority="4" dxfId="3">
      <formula>AND($A72&lt;&gt;"",COUNTIFS($A$8:$A$67,$A72+COLUMN(C72)-3,$D$8:$D$67,"Klassenarbeit")&gt;0)</formula>
    </cfRule>
  </conditionalFormatting>
  <conditionalFormatting sqref="I72:I123">
    <cfRule type="expression" priority="5" dxfId="0">
      <formula>AND(Einstellungen!$B$11&lt;&gt;"",ISNUMBER(I72),I72&gt;Einstellungen!$B$11)</formula>
    </cfRule>
  </conditionalFormatting>
  <conditionalFormatting sqref="J8:J67">
    <cfRule type="expression" priority="6" dxfId="0">
      <formula>AND(J8&lt;&gt;"",J8&lt;&gt;"OK")</formula>
    </cfRule>
    <cfRule type="expression" priority="7" dxfId="4">
      <formula>J8="OK"</formula>
    </cfRule>
  </conditionalFormatting>
  <conditionalFormatting sqref="G8:G67">
    <cfRule type="expression" priority="8" dxfId="2">
      <formula>G8="bestätigt"</formula>
    </cfRule>
    <cfRule type="expression" priority="9" dxfId="1">
      <formula>G8="verschoben"</formula>
    </cfRule>
  </conditionalFormatting>
  <conditionalFormatting sqref="E127:F141">
    <cfRule type="expression" priority="10" dxfId="0">
      <formula>AND($B127&lt;&gt;"",ISNUMBER(E127),E127&gt;$B127)</formula>
    </cfRule>
  </conditionalFormatting>
  <conditionalFormatting sqref="G127:G141">
    <cfRule type="expression" priority="11" dxfId="0">
      <formula>G127="über Vorgabe"</formula>
    </cfRule>
  </conditionalFormatting>
  <dataValidations count="4">
    <dataValidation sqref="C8:C67" showDropDown="0" showInputMessage="0" showErrorMessage="1" allowBlank="1" errorTitle="Fach" error="Bitte ein Kürzel aus „Einstellungen“ wählen." type="list">
      <formula1>=Einstellungen!$A$54:$A$68</formula1>
    </dataValidation>
    <dataValidation sqref="D8:D67" showDropDown="0" showInputMessage="0" showErrorMessage="0" allowBlank="1" type="list">
      <formula1>"Klassenarbeit,Nachschreibtermin"</formula1>
    </dataValidation>
    <dataValidation sqref="G8:G67" showDropDown="0" showInputMessage="0" showErrorMessage="0" allowBlank="1" type="list">
      <formula1>"geplant,bestätigt,verschoben"</formula1>
    </dataValidation>
    <dataValidation sqref="A8:A67" showDropDown="0" showInputMessage="0" showErrorMessage="1" allowBlank="1" errorTitle="Datum" error="Bitte ein gültiges Datum eingeben (TT.MM.JJJJ)." type="date" operator="between">
      <formula1>36526</formula1>
      <formula2>73415</formula2>
    </dataValidation>
  </dataValidations>
  <pageMargins left="0.6" right="0.6" top="0.9" bottom="0.8" header="0.5" footer="0.5"/>
  <pageSetup orientation="landscape" paperSize="9" fitToHeight="0" fitToWidth="1"/>
  <headerFooter>
    <oddHeader>&amp;L&amp;8 LSP-02_05-006 · Klassenarbeits-Kalender&amp;R&amp;8 &amp;A</oddHeader>
    <oddFooter>&amp;L&amp;8 LSP-02_05-006c-Klassenarbeits-Kalender.xlsx&amp;C&amp;8 Stand 10-2026&amp;R&amp;8 Seite &amp;P von &amp;N</oddFooter>
    <evenHeader/>
    <evenFooter/>
    <firstHeader/>
    <firstFooter/>
  </headerFooter>
  <rowBreaks count="2" manualBreakCount="2">
    <brk id="68" min="0" max="16383" man="1"/>
    <brk id="124" min="0" max="16383" man="1"/>
  </rowBreaks>
</worksheet>
</file>

<file path=xl/worksheets/sheet7.xml><?xml version="1.0" encoding="utf-8"?>
<worksheet xmlns="http://schemas.openxmlformats.org/spreadsheetml/2006/main">
  <sheetPr>
    <tabColor rgb="005D7DBE"/>
    <outlinePr summaryBelow="1" summaryRight="1"/>
    <pageSetUpPr fitToPage="1"/>
  </sheetPr>
  <dimension ref="A1:K141"/>
  <sheetViews>
    <sheetView showGridLines="0" workbookViewId="0">
      <selection activeCell="A1" sqref="A1"/>
    </sheetView>
  </sheetViews>
  <sheetFormatPr baseColWidth="8" defaultRowHeight="15"/>
  <cols>
    <col width="15" customWidth="1" min="1" max="1"/>
    <col width="8" customWidth="1" min="2" max="2"/>
    <col width="12" customWidth="1" min="3" max="3"/>
    <col width="18" customWidth="1" min="4" max="4"/>
    <col width="14" customWidth="1" min="5" max="5"/>
    <col width="10" customWidth="1" min="6" max="6"/>
    <col width="12" customWidth="1" min="7" max="7"/>
    <col width="10" customWidth="1" min="8" max="8"/>
    <col width="15" customWidth="1" min="9" max="9"/>
    <col width="22" customWidth="1" min="10" max="10"/>
    <col width="30" customWidth="1" min="11" max="11"/>
  </cols>
  <sheetData>
    <row r="1" ht="26" customHeight="1">
      <c r="A1" s="35">
        <f>"Klassenarbeits-Kalender · "&amp;IF(Einstellungen!$B$19="","[Klassenname in Einstellungen eintragen]",Einstellungen!$B$19)</f>
        <v/>
      </c>
      <c r="B1" s="36" t="n"/>
      <c r="C1" s="36" t="n"/>
      <c r="D1" s="36" t="n"/>
      <c r="E1" s="36" t="n"/>
      <c r="F1" s="36" t="n"/>
      <c r="G1" s="36" t="n"/>
      <c r="H1" s="36" t="n"/>
      <c r="I1" s="36" t="n"/>
      <c r="J1" s="36" t="n"/>
      <c r="K1" s="36" t="n"/>
    </row>
    <row r="2">
      <c r="A2" s="37">
        <f>IF(Einstellungen!$B$2="","[Schule]",Einstellungen!$B$2)&amp;" · Schuljahr "&amp;IF(Einstellungen!$B$3="","[JJJJ/JJ]",Einstellungen!$B$3)</f>
        <v/>
      </c>
    </row>
    <row r="3">
      <c r="A3" s="16" t="inlineStr">
        <is>
          <t>Klassenleitung</t>
        </is>
      </c>
      <c r="B3" s="25" t="n"/>
      <c r="C3" s="26" t="n"/>
      <c r="D3" s="26" t="n"/>
      <c r="E3" s="26" t="n"/>
      <c r="G3" s="38" t="inlineStr">
        <is>
          <t>Gelb = Eingabe · Grau = Formel (geschützt, ohne Passwort, siehe Anleitung)</t>
        </is>
      </c>
    </row>
    <row r="6">
      <c r="A6" s="42" t="inlineStr">
        <is>
          <t>Teil A – Terminliste (Eingabe)</t>
        </is>
      </c>
      <c r="B6" s="43" t="n"/>
      <c r="C6" s="43" t="n"/>
      <c r="D6" s="43" t="n"/>
      <c r="E6" s="43" t="n"/>
      <c r="F6" s="43" t="n"/>
      <c r="G6" s="43" t="n"/>
      <c r="H6" s="43" t="n"/>
      <c r="I6" s="43" t="n"/>
      <c r="J6" s="43" t="n"/>
      <c r="K6" s="43" t="n"/>
    </row>
    <row r="7" ht="28" customHeight="1">
      <c r="A7" s="12" t="inlineStr">
        <is>
          <t>Datum</t>
        </is>
      </c>
      <c r="B7" s="12" t="inlineStr">
        <is>
          <t>Tag</t>
        </is>
      </c>
      <c r="C7" s="12" t="inlineStr">
        <is>
          <t>Fach</t>
        </is>
      </c>
      <c r="D7" s="12" t="inlineStr">
        <is>
          <t>Art</t>
        </is>
      </c>
      <c r="E7" s="12" t="inlineStr">
        <is>
          <t>Lehrkraft</t>
        </is>
      </c>
      <c r="F7" s="12" t="inlineStr">
        <is>
          <t>Stunde</t>
        </is>
      </c>
      <c r="G7" s="12" t="inlineStr">
        <is>
          <t>Status</t>
        </is>
      </c>
      <c r="H7" s="12" t="inlineStr">
        <is>
          <t>Halbjahr</t>
        </is>
      </c>
      <c r="I7" s="12" t="inlineStr">
        <is>
          <t>Wochenbeginn</t>
        </is>
      </c>
      <c r="J7" s="12" t="inlineStr">
        <is>
          <t>Prüfung</t>
        </is>
      </c>
      <c r="K7" s="12" t="inlineStr">
        <is>
          <t>Bemerkung</t>
        </is>
      </c>
    </row>
    <row r="8">
      <c r="A8" s="27" t="n"/>
      <c r="B8" s="32">
        <f>IF(A8="","",CHOOSE(WEEKDAY(A8,2),"Mo","Di","Mi","Do","Fr","Sa","So"))</f>
        <v/>
      </c>
      <c r="C8" s="30" t="n"/>
      <c r="D8" s="30" t="n"/>
      <c r="E8" s="30" t="n"/>
      <c r="F8" s="30" t="n"/>
      <c r="G8" s="30" t="n"/>
      <c r="H8" s="32">
        <f>IF(A8="","",IF(OR(A8&lt;Einstellungen!$B$6,A8&gt;Einstellungen!$C$7),"außerhalb",IF(A8&lt;=Einstellungen!$C$6,1,2)))</f>
        <v/>
      </c>
      <c r="I8" s="40">
        <f>IF(A8="","",A8-WEEKDAY(A8,2)+1)</f>
        <v/>
      </c>
      <c r="J8" s="32">
        <f>IF(A8="","",IF(AND(WEEKDAY(A8,2)&gt;5,D8&lt;&gt;"Nachschreibtermin"),"Wochenende",IF(COUNTIFS(Einstellungen!$A$23:$A$34,"&lt;="&amp;A8,Einstellungen!$B$23:$B$34,"&gt;="&amp;A8)&gt;0,"Ferien/Feiertag",IF(COUNTIFS(Einstellungen!$A$38:$A$43,"&lt;="&amp;A8,Einstellungen!$B$38:$B$43,"&gt;="&amp;A8)&gt;0,"Sperrzeit",IF(AND(Einstellungen!$B$10&lt;&gt;"",D8="Klassenarbeit",COUNTIFS($A$8:$A$67,A8,$D$8:$D$67,"Klassenarbeit")&gt;Einstellungen!$B$10),"Tag überschritten",IF(AND(Einstellungen!$B$11&lt;&gt;"",D8="Klassenarbeit",COUNTIFS($I$8:$I$67,I8,$D$8:$D$67,"Klassenarbeit")&gt;Einstellungen!$B$11),"Woche überschritten",IF(OR(C8="",D8=""),"Fach/Art fehlt","OK")))))))</f>
        <v/>
      </c>
      <c r="K8" s="33" t="n"/>
    </row>
    <row r="9">
      <c r="A9" s="27" t="n"/>
      <c r="B9" s="32">
        <f>IF(A9="","",CHOOSE(WEEKDAY(A9,2),"Mo","Di","Mi","Do","Fr","Sa","So"))</f>
        <v/>
      </c>
      <c r="C9" s="30" t="n"/>
      <c r="D9" s="30" t="n"/>
      <c r="E9" s="30" t="n"/>
      <c r="F9" s="30" t="n"/>
      <c r="G9" s="30" t="n"/>
      <c r="H9" s="32">
        <f>IF(A9="","",IF(OR(A9&lt;Einstellungen!$B$6,A9&gt;Einstellungen!$C$7),"außerhalb",IF(A9&lt;=Einstellungen!$C$6,1,2)))</f>
        <v/>
      </c>
      <c r="I9" s="40">
        <f>IF(A9="","",A9-WEEKDAY(A9,2)+1)</f>
        <v/>
      </c>
      <c r="J9" s="32">
        <f>IF(A9="","",IF(AND(WEEKDAY(A9,2)&gt;5,D9&lt;&gt;"Nachschreibtermin"),"Wochenende",IF(COUNTIFS(Einstellungen!$A$23:$A$34,"&lt;="&amp;A9,Einstellungen!$B$23:$B$34,"&gt;="&amp;A9)&gt;0,"Ferien/Feiertag",IF(COUNTIFS(Einstellungen!$A$38:$A$43,"&lt;="&amp;A9,Einstellungen!$B$38:$B$43,"&gt;="&amp;A9)&gt;0,"Sperrzeit",IF(AND(Einstellungen!$B$10&lt;&gt;"",D9="Klassenarbeit",COUNTIFS($A$8:$A$67,A9,$D$8:$D$67,"Klassenarbeit")&gt;Einstellungen!$B$10),"Tag überschritten",IF(AND(Einstellungen!$B$11&lt;&gt;"",D9="Klassenarbeit",COUNTIFS($I$8:$I$67,I9,$D$8:$D$67,"Klassenarbeit")&gt;Einstellungen!$B$11),"Woche überschritten",IF(OR(C9="",D9=""),"Fach/Art fehlt","OK")))))))</f>
        <v/>
      </c>
      <c r="K9" s="33" t="n"/>
    </row>
    <row r="10">
      <c r="A10" s="27" t="n"/>
      <c r="B10" s="32">
        <f>IF(A10="","",CHOOSE(WEEKDAY(A10,2),"Mo","Di","Mi","Do","Fr","Sa","So"))</f>
        <v/>
      </c>
      <c r="C10" s="30" t="n"/>
      <c r="D10" s="30" t="n"/>
      <c r="E10" s="30" t="n"/>
      <c r="F10" s="30" t="n"/>
      <c r="G10" s="30" t="n"/>
      <c r="H10" s="32">
        <f>IF(A10="","",IF(OR(A10&lt;Einstellungen!$B$6,A10&gt;Einstellungen!$C$7),"außerhalb",IF(A10&lt;=Einstellungen!$C$6,1,2)))</f>
        <v/>
      </c>
      <c r="I10" s="40">
        <f>IF(A10="","",A10-WEEKDAY(A10,2)+1)</f>
        <v/>
      </c>
      <c r="J10" s="32">
        <f>IF(A10="","",IF(AND(WEEKDAY(A10,2)&gt;5,D10&lt;&gt;"Nachschreibtermin"),"Wochenende",IF(COUNTIFS(Einstellungen!$A$23:$A$34,"&lt;="&amp;A10,Einstellungen!$B$23:$B$34,"&gt;="&amp;A10)&gt;0,"Ferien/Feiertag",IF(COUNTIFS(Einstellungen!$A$38:$A$43,"&lt;="&amp;A10,Einstellungen!$B$38:$B$43,"&gt;="&amp;A10)&gt;0,"Sperrzeit",IF(AND(Einstellungen!$B$10&lt;&gt;"",D10="Klassenarbeit",COUNTIFS($A$8:$A$67,A10,$D$8:$D$67,"Klassenarbeit")&gt;Einstellungen!$B$10),"Tag überschritten",IF(AND(Einstellungen!$B$11&lt;&gt;"",D10="Klassenarbeit",COUNTIFS($I$8:$I$67,I10,$D$8:$D$67,"Klassenarbeit")&gt;Einstellungen!$B$11),"Woche überschritten",IF(OR(C10="",D10=""),"Fach/Art fehlt","OK")))))))</f>
        <v/>
      </c>
      <c r="K10" s="33" t="n"/>
    </row>
    <row r="11">
      <c r="A11" s="27" t="n"/>
      <c r="B11" s="32">
        <f>IF(A11="","",CHOOSE(WEEKDAY(A11,2),"Mo","Di","Mi","Do","Fr","Sa","So"))</f>
        <v/>
      </c>
      <c r="C11" s="30" t="n"/>
      <c r="D11" s="30" t="n"/>
      <c r="E11" s="30" t="n"/>
      <c r="F11" s="30" t="n"/>
      <c r="G11" s="30" t="n"/>
      <c r="H11" s="32">
        <f>IF(A11="","",IF(OR(A11&lt;Einstellungen!$B$6,A11&gt;Einstellungen!$C$7),"außerhalb",IF(A11&lt;=Einstellungen!$C$6,1,2)))</f>
        <v/>
      </c>
      <c r="I11" s="40">
        <f>IF(A11="","",A11-WEEKDAY(A11,2)+1)</f>
        <v/>
      </c>
      <c r="J11" s="32">
        <f>IF(A11="","",IF(AND(WEEKDAY(A11,2)&gt;5,D11&lt;&gt;"Nachschreibtermin"),"Wochenende",IF(COUNTIFS(Einstellungen!$A$23:$A$34,"&lt;="&amp;A11,Einstellungen!$B$23:$B$34,"&gt;="&amp;A11)&gt;0,"Ferien/Feiertag",IF(COUNTIFS(Einstellungen!$A$38:$A$43,"&lt;="&amp;A11,Einstellungen!$B$38:$B$43,"&gt;="&amp;A11)&gt;0,"Sperrzeit",IF(AND(Einstellungen!$B$10&lt;&gt;"",D11="Klassenarbeit",COUNTIFS($A$8:$A$67,A11,$D$8:$D$67,"Klassenarbeit")&gt;Einstellungen!$B$10),"Tag überschritten",IF(AND(Einstellungen!$B$11&lt;&gt;"",D11="Klassenarbeit",COUNTIFS($I$8:$I$67,I11,$D$8:$D$67,"Klassenarbeit")&gt;Einstellungen!$B$11),"Woche überschritten",IF(OR(C11="",D11=""),"Fach/Art fehlt","OK")))))))</f>
        <v/>
      </c>
      <c r="K11" s="33" t="n"/>
    </row>
    <row r="12">
      <c r="A12" s="27" t="n"/>
      <c r="B12" s="32">
        <f>IF(A12="","",CHOOSE(WEEKDAY(A12,2),"Mo","Di","Mi","Do","Fr","Sa","So"))</f>
        <v/>
      </c>
      <c r="C12" s="30" t="n"/>
      <c r="D12" s="30" t="n"/>
      <c r="E12" s="30" t="n"/>
      <c r="F12" s="30" t="n"/>
      <c r="G12" s="30" t="n"/>
      <c r="H12" s="32">
        <f>IF(A12="","",IF(OR(A12&lt;Einstellungen!$B$6,A12&gt;Einstellungen!$C$7),"außerhalb",IF(A12&lt;=Einstellungen!$C$6,1,2)))</f>
        <v/>
      </c>
      <c r="I12" s="40">
        <f>IF(A12="","",A12-WEEKDAY(A12,2)+1)</f>
        <v/>
      </c>
      <c r="J12" s="32">
        <f>IF(A12="","",IF(AND(WEEKDAY(A12,2)&gt;5,D12&lt;&gt;"Nachschreibtermin"),"Wochenende",IF(COUNTIFS(Einstellungen!$A$23:$A$34,"&lt;="&amp;A12,Einstellungen!$B$23:$B$34,"&gt;="&amp;A12)&gt;0,"Ferien/Feiertag",IF(COUNTIFS(Einstellungen!$A$38:$A$43,"&lt;="&amp;A12,Einstellungen!$B$38:$B$43,"&gt;="&amp;A12)&gt;0,"Sperrzeit",IF(AND(Einstellungen!$B$10&lt;&gt;"",D12="Klassenarbeit",COUNTIFS($A$8:$A$67,A12,$D$8:$D$67,"Klassenarbeit")&gt;Einstellungen!$B$10),"Tag überschritten",IF(AND(Einstellungen!$B$11&lt;&gt;"",D12="Klassenarbeit",COUNTIFS($I$8:$I$67,I12,$D$8:$D$67,"Klassenarbeit")&gt;Einstellungen!$B$11),"Woche überschritten",IF(OR(C12="",D12=""),"Fach/Art fehlt","OK")))))))</f>
        <v/>
      </c>
      <c r="K12" s="33" t="n"/>
    </row>
    <row r="13">
      <c r="A13" s="27" t="n"/>
      <c r="B13" s="32">
        <f>IF(A13="","",CHOOSE(WEEKDAY(A13,2),"Mo","Di","Mi","Do","Fr","Sa","So"))</f>
        <v/>
      </c>
      <c r="C13" s="30" t="n"/>
      <c r="D13" s="30" t="n"/>
      <c r="E13" s="30" t="n"/>
      <c r="F13" s="30" t="n"/>
      <c r="G13" s="30" t="n"/>
      <c r="H13" s="32">
        <f>IF(A13="","",IF(OR(A13&lt;Einstellungen!$B$6,A13&gt;Einstellungen!$C$7),"außerhalb",IF(A13&lt;=Einstellungen!$C$6,1,2)))</f>
        <v/>
      </c>
      <c r="I13" s="40">
        <f>IF(A13="","",A13-WEEKDAY(A13,2)+1)</f>
        <v/>
      </c>
      <c r="J13" s="32">
        <f>IF(A13="","",IF(AND(WEEKDAY(A13,2)&gt;5,D13&lt;&gt;"Nachschreibtermin"),"Wochenende",IF(COUNTIFS(Einstellungen!$A$23:$A$34,"&lt;="&amp;A13,Einstellungen!$B$23:$B$34,"&gt;="&amp;A13)&gt;0,"Ferien/Feiertag",IF(COUNTIFS(Einstellungen!$A$38:$A$43,"&lt;="&amp;A13,Einstellungen!$B$38:$B$43,"&gt;="&amp;A13)&gt;0,"Sperrzeit",IF(AND(Einstellungen!$B$10&lt;&gt;"",D13="Klassenarbeit",COUNTIFS($A$8:$A$67,A13,$D$8:$D$67,"Klassenarbeit")&gt;Einstellungen!$B$10),"Tag überschritten",IF(AND(Einstellungen!$B$11&lt;&gt;"",D13="Klassenarbeit",COUNTIFS($I$8:$I$67,I13,$D$8:$D$67,"Klassenarbeit")&gt;Einstellungen!$B$11),"Woche überschritten",IF(OR(C13="",D13=""),"Fach/Art fehlt","OK")))))))</f>
        <v/>
      </c>
      <c r="K13" s="33" t="n"/>
    </row>
    <row r="14">
      <c r="A14" s="27" t="n"/>
      <c r="B14" s="32">
        <f>IF(A14="","",CHOOSE(WEEKDAY(A14,2),"Mo","Di","Mi","Do","Fr","Sa","So"))</f>
        <v/>
      </c>
      <c r="C14" s="30" t="n"/>
      <c r="D14" s="30" t="n"/>
      <c r="E14" s="30" t="n"/>
      <c r="F14" s="30" t="n"/>
      <c r="G14" s="30" t="n"/>
      <c r="H14" s="32">
        <f>IF(A14="","",IF(OR(A14&lt;Einstellungen!$B$6,A14&gt;Einstellungen!$C$7),"außerhalb",IF(A14&lt;=Einstellungen!$C$6,1,2)))</f>
        <v/>
      </c>
      <c r="I14" s="40">
        <f>IF(A14="","",A14-WEEKDAY(A14,2)+1)</f>
        <v/>
      </c>
      <c r="J14" s="32">
        <f>IF(A14="","",IF(AND(WEEKDAY(A14,2)&gt;5,D14&lt;&gt;"Nachschreibtermin"),"Wochenende",IF(COUNTIFS(Einstellungen!$A$23:$A$34,"&lt;="&amp;A14,Einstellungen!$B$23:$B$34,"&gt;="&amp;A14)&gt;0,"Ferien/Feiertag",IF(COUNTIFS(Einstellungen!$A$38:$A$43,"&lt;="&amp;A14,Einstellungen!$B$38:$B$43,"&gt;="&amp;A14)&gt;0,"Sperrzeit",IF(AND(Einstellungen!$B$10&lt;&gt;"",D14="Klassenarbeit",COUNTIFS($A$8:$A$67,A14,$D$8:$D$67,"Klassenarbeit")&gt;Einstellungen!$B$10),"Tag überschritten",IF(AND(Einstellungen!$B$11&lt;&gt;"",D14="Klassenarbeit",COUNTIFS($I$8:$I$67,I14,$D$8:$D$67,"Klassenarbeit")&gt;Einstellungen!$B$11),"Woche überschritten",IF(OR(C14="",D14=""),"Fach/Art fehlt","OK")))))))</f>
        <v/>
      </c>
      <c r="K14" s="33" t="n"/>
    </row>
    <row r="15">
      <c r="A15" s="27" t="n"/>
      <c r="B15" s="32">
        <f>IF(A15="","",CHOOSE(WEEKDAY(A15,2),"Mo","Di","Mi","Do","Fr","Sa","So"))</f>
        <v/>
      </c>
      <c r="C15" s="30" t="n"/>
      <c r="D15" s="30" t="n"/>
      <c r="E15" s="30" t="n"/>
      <c r="F15" s="30" t="n"/>
      <c r="G15" s="30" t="n"/>
      <c r="H15" s="32">
        <f>IF(A15="","",IF(OR(A15&lt;Einstellungen!$B$6,A15&gt;Einstellungen!$C$7),"außerhalb",IF(A15&lt;=Einstellungen!$C$6,1,2)))</f>
        <v/>
      </c>
      <c r="I15" s="40">
        <f>IF(A15="","",A15-WEEKDAY(A15,2)+1)</f>
        <v/>
      </c>
      <c r="J15" s="32">
        <f>IF(A15="","",IF(AND(WEEKDAY(A15,2)&gt;5,D15&lt;&gt;"Nachschreibtermin"),"Wochenende",IF(COUNTIFS(Einstellungen!$A$23:$A$34,"&lt;="&amp;A15,Einstellungen!$B$23:$B$34,"&gt;="&amp;A15)&gt;0,"Ferien/Feiertag",IF(COUNTIFS(Einstellungen!$A$38:$A$43,"&lt;="&amp;A15,Einstellungen!$B$38:$B$43,"&gt;="&amp;A15)&gt;0,"Sperrzeit",IF(AND(Einstellungen!$B$10&lt;&gt;"",D15="Klassenarbeit",COUNTIFS($A$8:$A$67,A15,$D$8:$D$67,"Klassenarbeit")&gt;Einstellungen!$B$10),"Tag überschritten",IF(AND(Einstellungen!$B$11&lt;&gt;"",D15="Klassenarbeit",COUNTIFS($I$8:$I$67,I15,$D$8:$D$67,"Klassenarbeit")&gt;Einstellungen!$B$11),"Woche überschritten",IF(OR(C15="",D15=""),"Fach/Art fehlt","OK")))))))</f>
        <v/>
      </c>
      <c r="K15" s="33" t="n"/>
    </row>
    <row r="16">
      <c r="A16" s="27" t="n"/>
      <c r="B16" s="32">
        <f>IF(A16="","",CHOOSE(WEEKDAY(A16,2),"Mo","Di","Mi","Do","Fr","Sa","So"))</f>
        <v/>
      </c>
      <c r="C16" s="30" t="n"/>
      <c r="D16" s="30" t="n"/>
      <c r="E16" s="30" t="n"/>
      <c r="F16" s="30" t="n"/>
      <c r="G16" s="30" t="n"/>
      <c r="H16" s="32">
        <f>IF(A16="","",IF(OR(A16&lt;Einstellungen!$B$6,A16&gt;Einstellungen!$C$7),"außerhalb",IF(A16&lt;=Einstellungen!$C$6,1,2)))</f>
        <v/>
      </c>
      <c r="I16" s="40">
        <f>IF(A16="","",A16-WEEKDAY(A16,2)+1)</f>
        <v/>
      </c>
      <c r="J16" s="32">
        <f>IF(A16="","",IF(AND(WEEKDAY(A16,2)&gt;5,D16&lt;&gt;"Nachschreibtermin"),"Wochenende",IF(COUNTIFS(Einstellungen!$A$23:$A$34,"&lt;="&amp;A16,Einstellungen!$B$23:$B$34,"&gt;="&amp;A16)&gt;0,"Ferien/Feiertag",IF(COUNTIFS(Einstellungen!$A$38:$A$43,"&lt;="&amp;A16,Einstellungen!$B$38:$B$43,"&gt;="&amp;A16)&gt;0,"Sperrzeit",IF(AND(Einstellungen!$B$10&lt;&gt;"",D16="Klassenarbeit",COUNTIFS($A$8:$A$67,A16,$D$8:$D$67,"Klassenarbeit")&gt;Einstellungen!$B$10),"Tag überschritten",IF(AND(Einstellungen!$B$11&lt;&gt;"",D16="Klassenarbeit",COUNTIFS($I$8:$I$67,I16,$D$8:$D$67,"Klassenarbeit")&gt;Einstellungen!$B$11),"Woche überschritten",IF(OR(C16="",D16=""),"Fach/Art fehlt","OK")))))))</f>
        <v/>
      </c>
      <c r="K16" s="33" t="n"/>
    </row>
    <row r="17">
      <c r="A17" s="27" t="n"/>
      <c r="B17" s="32">
        <f>IF(A17="","",CHOOSE(WEEKDAY(A17,2),"Mo","Di","Mi","Do","Fr","Sa","So"))</f>
        <v/>
      </c>
      <c r="C17" s="30" t="n"/>
      <c r="D17" s="30" t="n"/>
      <c r="E17" s="30" t="n"/>
      <c r="F17" s="30" t="n"/>
      <c r="G17" s="30" t="n"/>
      <c r="H17" s="32">
        <f>IF(A17="","",IF(OR(A17&lt;Einstellungen!$B$6,A17&gt;Einstellungen!$C$7),"außerhalb",IF(A17&lt;=Einstellungen!$C$6,1,2)))</f>
        <v/>
      </c>
      <c r="I17" s="40">
        <f>IF(A17="","",A17-WEEKDAY(A17,2)+1)</f>
        <v/>
      </c>
      <c r="J17" s="32">
        <f>IF(A17="","",IF(AND(WEEKDAY(A17,2)&gt;5,D17&lt;&gt;"Nachschreibtermin"),"Wochenende",IF(COUNTIFS(Einstellungen!$A$23:$A$34,"&lt;="&amp;A17,Einstellungen!$B$23:$B$34,"&gt;="&amp;A17)&gt;0,"Ferien/Feiertag",IF(COUNTIFS(Einstellungen!$A$38:$A$43,"&lt;="&amp;A17,Einstellungen!$B$38:$B$43,"&gt;="&amp;A17)&gt;0,"Sperrzeit",IF(AND(Einstellungen!$B$10&lt;&gt;"",D17="Klassenarbeit",COUNTIFS($A$8:$A$67,A17,$D$8:$D$67,"Klassenarbeit")&gt;Einstellungen!$B$10),"Tag überschritten",IF(AND(Einstellungen!$B$11&lt;&gt;"",D17="Klassenarbeit",COUNTIFS($I$8:$I$67,I17,$D$8:$D$67,"Klassenarbeit")&gt;Einstellungen!$B$11),"Woche überschritten",IF(OR(C17="",D17=""),"Fach/Art fehlt","OK")))))))</f>
        <v/>
      </c>
      <c r="K17" s="33" t="n"/>
    </row>
    <row r="18">
      <c r="A18" s="27" t="n"/>
      <c r="B18" s="32">
        <f>IF(A18="","",CHOOSE(WEEKDAY(A18,2),"Mo","Di","Mi","Do","Fr","Sa","So"))</f>
        <v/>
      </c>
      <c r="C18" s="30" t="n"/>
      <c r="D18" s="30" t="n"/>
      <c r="E18" s="30" t="n"/>
      <c r="F18" s="30" t="n"/>
      <c r="G18" s="30" t="n"/>
      <c r="H18" s="32">
        <f>IF(A18="","",IF(OR(A18&lt;Einstellungen!$B$6,A18&gt;Einstellungen!$C$7),"außerhalb",IF(A18&lt;=Einstellungen!$C$6,1,2)))</f>
        <v/>
      </c>
      <c r="I18" s="40">
        <f>IF(A18="","",A18-WEEKDAY(A18,2)+1)</f>
        <v/>
      </c>
      <c r="J18" s="32">
        <f>IF(A18="","",IF(AND(WEEKDAY(A18,2)&gt;5,D18&lt;&gt;"Nachschreibtermin"),"Wochenende",IF(COUNTIFS(Einstellungen!$A$23:$A$34,"&lt;="&amp;A18,Einstellungen!$B$23:$B$34,"&gt;="&amp;A18)&gt;0,"Ferien/Feiertag",IF(COUNTIFS(Einstellungen!$A$38:$A$43,"&lt;="&amp;A18,Einstellungen!$B$38:$B$43,"&gt;="&amp;A18)&gt;0,"Sperrzeit",IF(AND(Einstellungen!$B$10&lt;&gt;"",D18="Klassenarbeit",COUNTIFS($A$8:$A$67,A18,$D$8:$D$67,"Klassenarbeit")&gt;Einstellungen!$B$10),"Tag überschritten",IF(AND(Einstellungen!$B$11&lt;&gt;"",D18="Klassenarbeit",COUNTIFS($I$8:$I$67,I18,$D$8:$D$67,"Klassenarbeit")&gt;Einstellungen!$B$11),"Woche überschritten",IF(OR(C18="",D18=""),"Fach/Art fehlt","OK")))))))</f>
        <v/>
      </c>
      <c r="K18" s="33" t="n"/>
    </row>
    <row r="19">
      <c r="A19" s="27" t="n"/>
      <c r="B19" s="32">
        <f>IF(A19="","",CHOOSE(WEEKDAY(A19,2),"Mo","Di","Mi","Do","Fr","Sa","So"))</f>
        <v/>
      </c>
      <c r="C19" s="30" t="n"/>
      <c r="D19" s="30" t="n"/>
      <c r="E19" s="30" t="n"/>
      <c r="F19" s="30" t="n"/>
      <c r="G19" s="30" t="n"/>
      <c r="H19" s="32">
        <f>IF(A19="","",IF(OR(A19&lt;Einstellungen!$B$6,A19&gt;Einstellungen!$C$7),"außerhalb",IF(A19&lt;=Einstellungen!$C$6,1,2)))</f>
        <v/>
      </c>
      <c r="I19" s="40">
        <f>IF(A19="","",A19-WEEKDAY(A19,2)+1)</f>
        <v/>
      </c>
      <c r="J19" s="32">
        <f>IF(A19="","",IF(AND(WEEKDAY(A19,2)&gt;5,D19&lt;&gt;"Nachschreibtermin"),"Wochenende",IF(COUNTIFS(Einstellungen!$A$23:$A$34,"&lt;="&amp;A19,Einstellungen!$B$23:$B$34,"&gt;="&amp;A19)&gt;0,"Ferien/Feiertag",IF(COUNTIFS(Einstellungen!$A$38:$A$43,"&lt;="&amp;A19,Einstellungen!$B$38:$B$43,"&gt;="&amp;A19)&gt;0,"Sperrzeit",IF(AND(Einstellungen!$B$10&lt;&gt;"",D19="Klassenarbeit",COUNTIFS($A$8:$A$67,A19,$D$8:$D$67,"Klassenarbeit")&gt;Einstellungen!$B$10),"Tag überschritten",IF(AND(Einstellungen!$B$11&lt;&gt;"",D19="Klassenarbeit",COUNTIFS($I$8:$I$67,I19,$D$8:$D$67,"Klassenarbeit")&gt;Einstellungen!$B$11),"Woche überschritten",IF(OR(C19="",D19=""),"Fach/Art fehlt","OK")))))))</f>
        <v/>
      </c>
      <c r="K19" s="33" t="n"/>
    </row>
    <row r="20">
      <c r="A20" s="27" t="n"/>
      <c r="B20" s="32">
        <f>IF(A20="","",CHOOSE(WEEKDAY(A20,2),"Mo","Di","Mi","Do","Fr","Sa","So"))</f>
        <v/>
      </c>
      <c r="C20" s="30" t="n"/>
      <c r="D20" s="30" t="n"/>
      <c r="E20" s="30" t="n"/>
      <c r="F20" s="30" t="n"/>
      <c r="G20" s="30" t="n"/>
      <c r="H20" s="32">
        <f>IF(A20="","",IF(OR(A20&lt;Einstellungen!$B$6,A20&gt;Einstellungen!$C$7),"außerhalb",IF(A20&lt;=Einstellungen!$C$6,1,2)))</f>
        <v/>
      </c>
      <c r="I20" s="40">
        <f>IF(A20="","",A20-WEEKDAY(A20,2)+1)</f>
        <v/>
      </c>
      <c r="J20" s="32">
        <f>IF(A20="","",IF(AND(WEEKDAY(A20,2)&gt;5,D20&lt;&gt;"Nachschreibtermin"),"Wochenende",IF(COUNTIFS(Einstellungen!$A$23:$A$34,"&lt;="&amp;A20,Einstellungen!$B$23:$B$34,"&gt;="&amp;A20)&gt;0,"Ferien/Feiertag",IF(COUNTIFS(Einstellungen!$A$38:$A$43,"&lt;="&amp;A20,Einstellungen!$B$38:$B$43,"&gt;="&amp;A20)&gt;0,"Sperrzeit",IF(AND(Einstellungen!$B$10&lt;&gt;"",D20="Klassenarbeit",COUNTIFS($A$8:$A$67,A20,$D$8:$D$67,"Klassenarbeit")&gt;Einstellungen!$B$10),"Tag überschritten",IF(AND(Einstellungen!$B$11&lt;&gt;"",D20="Klassenarbeit",COUNTIFS($I$8:$I$67,I20,$D$8:$D$67,"Klassenarbeit")&gt;Einstellungen!$B$11),"Woche überschritten",IF(OR(C20="",D20=""),"Fach/Art fehlt","OK")))))))</f>
        <v/>
      </c>
      <c r="K20" s="33" t="n"/>
    </row>
    <row r="21">
      <c r="A21" s="27" t="n"/>
      <c r="B21" s="32">
        <f>IF(A21="","",CHOOSE(WEEKDAY(A21,2),"Mo","Di","Mi","Do","Fr","Sa","So"))</f>
        <v/>
      </c>
      <c r="C21" s="30" t="n"/>
      <c r="D21" s="30" t="n"/>
      <c r="E21" s="30" t="n"/>
      <c r="F21" s="30" t="n"/>
      <c r="G21" s="30" t="n"/>
      <c r="H21" s="32">
        <f>IF(A21="","",IF(OR(A21&lt;Einstellungen!$B$6,A21&gt;Einstellungen!$C$7),"außerhalb",IF(A21&lt;=Einstellungen!$C$6,1,2)))</f>
        <v/>
      </c>
      <c r="I21" s="40">
        <f>IF(A21="","",A21-WEEKDAY(A21,2)+1)</f>
        <v/>
      </c>
      <c r="J21" s="32">
        <f>IF(A21="","",IF(AND(WEEKDAY(A21,2)&gt;5,D21&lt;&gt;"Nachschreibtermin"),"Wochenende",IF(COUNTIFS(Einstellungen!$A$23:$A$34,"&lt;="&amp;A21,Einstellungen!$B$23:$B$34,"&gt;="&amp;A21)&gt;0,"Ferien/Feiertag",IF(COUNTIFS(Einstellungen!$A$38:$A$43,"&lt;="&amp;A21,Einstellungen!$B$38:$B$43,"&gt;="&amp;A21)&gt;0,"Sperrzeit",IF(AND(Einstellungen!$B$10&lt;&gt;"",D21="Klassenarbeit",COUNTIFS($A$8:$A$67,A21,$D$8:$D$67,"Klassenarbeit")&gt;Einstellungen!$B$10),"Tag überschritten",IF(AND(Einstellungen!$B$11&lt;&gt;"",D21="Klassenarbeit",COUNTIFS($I$8:$I$67,I21,$D$8:$D$67,"Klassenarbeit")&gt;Einstellungen!$B$11),"Woche überschritten",IF(OR(C21="",D21=""),"Fach/Art fehlt","OK")))))))</f>
        <v/>
      </c>
      <c r="K21" s="33" t="n"/>
    </row>
    <row r="22">
      <c r="A22" s="27" t="n"/>
      <c r="B22" s="32">
        <f>IF(A22="","",CHOOSE(WEEKDAY(A22,2),"Mo","Di","Mi","Do","Fr","Sa","So"))</f>
        <v/>
      </c>
      <c r="C22" s="30" t="n"/>
      <c r="D22" s="30" t="n"/>
      <c r="E22" s="30" t="n"/>
      <c r="F22" s="30" t="n"/>
      <c r="G22" s="30" t="n"/>
      <c r="H22" s="32">
        <f>IF(A22="","",IF(OR(A22&lt;Einstellungen!$B$6,A22&gt;Einstellungen!$C$7),"außerhalb",IF(A22&lt;=Einstellungen!$C$6,1,2)))</f>
        <v/>
      </c>
      <c r="I22" s="40">
        <f>IF(A22="","",A22-WEEKDAY(A22,2)+1)</f>
        <v/>
      </c>
      <c r="J22" s="32">
        <f>IF(A22="","",IF(AND(WEEKDAY(A22,2)&gt;5,D22&lt;&gt;"Nachschreibtermin"),"Wochenende",IF(COUNTIFS(Einstellungen!$A$23:$A$34,"&lt;="&amp;A22,Einstellungen!$B$23:$B$34,"&gt;="&amp;A22)&gt;0,"Ferien/Feiertag",IF(COUNTIFS(Einstellungen!$A$38:$A$43,"&lt;="&amp;A22,Einstellungen!$B$38:$B$43,"&gt;="&amp;A22)&gt;0,"Sperrzeit",IF(AND(Einstellungen!$B$10&lt;&gt;"",D22="Klassenarbeit",COUNTIFS($A$8:$A$67,A22,$D$8:$D$67,"Klassenarbeit")&gt;Einstellungen!$B$10),"Tag überschritten",IF(AND(Einstellungen!$B$11&lt;&gt;"",D22="Klassenarbeit",COUNTIFS($I$8:$I$67,I22,$D$8:$D$67,"Klassenarbeit")&gt;Einstellungen!$B$11),"Woche überschritten",IF(OR(C22="",D22=""),"Fach/Art fehlt","OK")))))))</f>
        <v/>
      </c>
      <c r="K22" s="33" t="n"/>
    </row>
    <row r="23">
      <c r="A23" s="27" t="n"/>
      <c r="B23" s="32">
        <f>IF(A23="","",CHOOSE(WEEKDAY(A23,2),"Mo","Di","Mi","Do","Fr","Sa","So"))</f>
        <v/>
      </c>
      <c r="C23" s="30" t="n"/>
      <c r="D23" s="30" t="n"/>
      <c r="E23" s="30" t="n"/>
      <c r="F23" s="30" t="n"/>
      <c r="G23" s="30" t="n"/>
      <c r="H23" s="32">
        <f>IF(A23="","",IF(OR(A23&lt;Einstellungen!$B$6,A23&gt;Einstellungen!$C$7),"außerhalb",IF(A23&lt;=Einstellungen!$C$6,1,2)))</f>
        <v/>
      </c>
      <c r="I23" s="40">
        <f>IF(A23="","",A23-WEEKDAY(A23,2)+1)</f>
        <v/>
      </c>
      <c r="J23" s="32">
        <f>IF(A23="","",IF(AND(WEEKDAY(A23,2)&gt;5,D23&lt;&gt;"Nachschreibtermin"),"Wochenende",IF(COUNTIFS(Einstellungen!$A$23:$A$34,"&lt;="&amp;A23,Einstellungen!$B$23:$B$34,"&gt;="&amp;A23)&gt;0,"Ferien/Feiertag",IF(COUNTIFS(Einstellungen!$A$38:$A$43,"&lt;="&amp;A23,Einstellungen!$B$38:$B$43,"&gt;="&amp;A23)&gt;0,"Sperrzeit",IF(AND(Einstellungen!$B$10&lt;&gt;"",D23="Klassenarbeit",COUNTIFS($A$8:$A$67,A23,$D$8:$D$67,"Klassenarbeit")&gt;Einstellungen!$B$10),"Tag überschritten",IF(AND(Einstellungen!$B$11&lt;&gt;"",D23="Klassenarbeit",COUNTIFS($I$8:$I$67,I23,$D$8:$D$67,"Klassenarbeit")&gt;Einstellungen!$B$11),"Woche überschritten",IF(OR(C23="",D23=""),"Fach/Art fehlt","OK")))))))</f>
        <v/>
      </c>
      <c r="K23" s="33" t="n"/>
    </row>
    <row r="24">
      <c r="A24" s="27" t="n"/>
      <c r="B24" s="32">
        <f>IF(A24="","",CHOOSE(WEEKDAY(A24,2),"Mo","Di","Mi","Do","Fr","Sa","So"))</f>
        <v/>
      </c>
      <c r="C24" s="30" t="n"/>
      <c r="D24" s="30" t="n"/>
      <c r="E24" s="30" t="n"/>
      <c r="F24" s="30" t="n"/>
      <c r="G24" s="30" t="n"/>
      <c r="H24" s="32">
        <f>IF(A24="","",IF(OR(A24&lt;Einstellungen!$B$6,A24&gt;Einstellungen!$C$7),"außerhalb",IF(A24&lt;=Einstellungen!$C$6,1,2)))</f>
        <v/>
      </c>
      <c r="I24" s="40">
        <f>IF(A24="","",A24-WEEKDAY(A24,2)+1)</f>
        <v/>
      </c>
      <c r="J24" s="32">
        <f>IF(A24="","",IF(AND(WEEKDAY(A24,2)&gt;5,D24&lt;&gt;"Nachschreibtermin"),"Wochenende",IF(COUNTIFS(Einstellungen!$A$23:$A$34,"&lt;="&amp;A24,Einstellungen!$B$23:$B$34,"&gt;="&amp;A24)&gt;0,"Ferien/Feiertag",IF(COUNTIFS(Einstellungen!$A$38:$A$43,"&lt;="&amp;A24,Einstellungen!$B$38:$B$43,"&gt;="&amp;A24)&gt;0,"Sperrzeit",IF(AND(Einstellungen!$B$10&lt;&gt;"",D24="Klassenarbeit",COUNTIFS($A$8:$A$67,A24,$D$8:$D$67,"Klassenarbeit")&gt;Einstellungen!$B$10),"Tag überschritten",IF(AND(Einstellungen!$B$11&lt;&gt;"",D24="Klassenarbeit",COUNTIFS($I$8:$I$67,I24,$D$8:$D$67,"Klassenarbeit")&gt;Einstellungen!$B$11),"Woche überschritten",IF(OR(C24="",D24=""),"Fach/Art fehlt","OK")))))))</f>
        <v/>
      </c>
      <c r="K24" s="33" t="n"/>
    </row>
    <row r="25">
      <c r="A25" s="27" t="n"/>
      <c r="B25" s="32">
        <f>IF(A25="","",CHOOSE(WEEKDAY(A25,2),"Mo","Di","Mi","Do","Fr","Sa","So"))</f>
        <v/>
      </c>
      <c r="C25" s="30" t="n"/>
      <c r="D25" s="30" t="n"/>
      <c r="E25" s="30" t="n"/>
      <c r="F25" s="30" t="n"/>
      <c r="G25" s="30" t="n"/>
      <c r="H25" s="32">
        <f>IF(A25="","",IF(OR(A25&lt;Einstellungen!$B$6,A25&gt;Einstellungen!$C$7),"außerhalb",IF(A25&lt;=Einstellungen!$C$6,1,2)))</f>
        <v/>
      </c>
      <c r="I25" s="40">
        <f>IF(A25="","",A25-WEEKDAY(A25,2)+1)</f>
        <v/>
      </c>
      <c r="J25" s="32">
        <f>IF(A25="","",IF(AND(WEEKDAY(A25,2)&gt;5,D25&lt;&gt;"Nachschreibtermin"),"Wochenende",IF(COUNTIFS(Einstellungen!$A$23:$A$34,"&lt;="&amp;A25,Einstellungen!$B$23:$B$34,"&gt;="&amp;A25)&gt;0,"Ferien/Feiertag",IF(COUNTIFS(Einstellungen!$A$38:$A$43,"&lt;="&amp;A25,Einstellungen!$B$38:$B$43,"&gt;="&amp;A25)&gt;0,"Sperrzeit",IF(AND(Einstellungen!$B$10&lt;&gt;"",D25="Klassenarbeit",COUNTIFS($A$8:$A$67,A25,$D$8:$D$67,"Klassenarbeit")&gt;Einstellungen!$B$10),"Tag überschritten",IF(AND(Einstellungen!$B$11&lt;&gt;"",D25="Klassenarbeit",COUNTIFS($I$8:$I$67,I25,$D$8:$D$67,"Klassenarbeit")&gt;Einstellungen!$B$11),"Woche überschritten",IF(OR(C25="",D25=""),"Fach/Art fehlt","OK")))))))</f>
        <v/>
      </c>
      <c r="K25" s="33" t="n"/>
    </row>
    <row r="26">
      <c r="A26" s="27" t="n"/>
      <c r="B26" s="32">
        <f>IF(A26="","",CHOOSE(WEEKDAY(A26,2),"Mo","Di","Mi","Do","Fr","Sa","So"))</f>
        <v/>
      </c>
      <c r="C26" s="30" t="n"/>
      <c r="D26" s="30" t="n"/>
      <c r="E26" s="30" t="n"/>
      <c r="F26" s="30" t="n"/>
      <c r="G26" s="30" t="n"/>
      <c r="H26" s="32">
        <f>IF(A26="","",IF(OR(A26&lt;Einstellungen!$B$6,A26&gt;Einstellungen!$C$7),"außerhalb",IF(A26&lt;=Einstellungen!$C$6,1,2)))</f>
        <v/>
      </c>
      <c r="I26" s="40">
        <f>IF(A26="","",A26-WEEKDAY(A26,2)+1)</f>
        <v/>
      </c>
      <c r="J26" s="32">
        <f>IF(A26="","",IF(AND(WEEKDAY(A26,2)&gt;5,D26&lt;&gt;"Nachschreibtermin"),"Wochenende",IF(COUNTIFS(Einstellungen!$A$23:$A$34,"&lt;="&amp;A26,Einstellungen!$B$23:$B$34,"&gt;="&amp;A26)&gt;0,"Ferien/Feiertag",IF(COUNTIFS(Einstellungen!$A$38:$A$43,"&lt;="&amp;A26,Einstellungen!$B$38:$B$43,"&gt;="&amp;A26)&gt;0,"Sperrzeit",IF(AND(Einstellungen!$B$10&lt;&gt;"",D26="Klassenarbeit",COUNTIFS($A$8:$A$67,A26,$D$8:$D$67,"Klassenarbeit")&gt;Einstellungen!$B$10),"Tag überschritten",IF(AND(Einstellungen!$B$11&lt;&gt;"",D26="Klassenarbeit",COUNTIFS($I$8:$I$67,I26,$D$8:$D$67,"Klassenarbeit")&gt;Einstellungen!$B$11),"Woche überschritten",IF(OR(C26="",D26=""),"Fach/Art fehlt","OK")))))))</f>
        <v/>
      </c>
      <c r="K26" s="33" t="n"/>
    </row>
    <row r="27">
      <c r="A27" s="27" t="n"/>
      <c r="B27" s="32">
        <f>IF(A27="","",CHOOSE(WEEKDAY(A27,2),"Mo","Di","Mi","Do","Fr","Sa","So"))</f>
        <v/>
      </c>
      <c r="C27" s="30" t="n"/>
      <c r="D27" s="30" t="n"/>
      <c r="E27" s="30" t="n"/>
      <c r="F27" s="30" t="n"/>
      <c r="G27" s="30" t="n"/>
      <c r="H27" s="32">
        <f>IF(A27="","",IF(OR(A27&lt;Einstellungen!$B$6,A27&gt;Einstellungen!$C$7),"außerhalb",IF(A27&lt;=Einstellungen!$C$6,1,2)))</f>
        <v/>
      </c>
      <c r="I27" s="40">
        <f>IF(A27="","",A27-WEEKDAY(A27,2)+1)</f>
        <v/>
      </c>
      <c r="J27" s="32">
        <f>IF(A27="","",IF(AND(WEEKDAY(A27,2)&gt;5,D27&lt;&gt;"Nachschreibtermin"),"Wochenende",IF(COUNTIFS(Einstellungen!$A$23:$A$34,"&lt;="&amp;A27,Einstellungen!$B$23:$B$34,"&gt;="&amp;A27)&gt;0,"Ferien/Feiertag",IF(COUNTIFS(Einstellungen!$A$38:$A$43,"&lt;="&amp;A27,Einstellungen!$B$38:$B$43,"&gt;="&amp;A27)&gt;0,"Sperrzeit",IF(AND(Einstellungen!$B$10&lt;&gt;"",D27="Klassenarbeit",COUNTIFS($A$8:$A$67,A27,$D$8:$D$67,"Klassenarbeit")&gt;Einstellungen!$B$10),"Tag überschritten",IF(AND(Einstellungen!$B$11&lt;&gt;"",D27="Klassenarbeit",COUNTIFS($I$8:$I$67,I27,$D$8:$D$67,"Klassenarbeit")&gt;Einstellungen!$B$11),"Woche überschritten",IF(OR(C27="",D27=""),"Fach/Art fehlt","OK")))))))</f>
        <v/>
      </c>
      <c r="K27" s="33" t="n"/>
    </row>
    <row r="28">
      <c r="A28" s="27" t="n"/>
      <c r="B28" s="32">
        <f>IF(A28="","",CHOOSE(WEEKDAY(A28,2),"Mo","Di","Mi","Do","Fr","Sa","So"))</f>
        <v/>
      </c>
      <c r="C28" s="30" t="n"/>
      <c r="D28" s="30" t="n"/>
      <c r="E28" s="30" t="n"/>
      <c r="F28" s="30" t="n"/>
      <c r="G28" s="30" t="n"/>
      <c r="H28" s="32">
        <f>IF(A28="","",IF(OR(A28&lt;Einstellungen!$B$6,A28&gt;Einstellungen!$C$7),"außerhalb",IF(A28&lt;=Einstellungen!$C$6,1,2)))</f>
        <v/>
      </c>
      <c r="I28" s="40">
        <f>IF(A28="","",A28-WEEKDAY(A28,2)+1)</f>
        <v/>
      </c>
      <c r="J28" s="32">
        <f>IF(A28="","",IF(AND(WEEKDAY(A28,2)&gt;5,D28&lt;&gt;"Nachschreibtermin"),"Wochenende",IF(COUNTIFS(Einstellungen!$A$23:$A$34,"&lt;="&amp;A28,Einstellungen!$B$23:$B$34,"&gt;="&amp;A28)&gt;0,"Ferien/Feiertag",IF(COUNTIFS(Einstellungen!$A$38:$A$43,"&lt;="&amp;A28,Einstellungen!$B$38:$B$43,"&gt;="&amp;A28)&gt;0,"Sperrzeit",IF(AND(Einstellungen!$B$10&lt;&gt;"",D28="Klassenarbeit",COUNTIFS($A$8:$A$67,A28,$D$8:$D$67,"Klassenarbeit")&gt;Einstellungen!$B$10),"Tag überschritten",IF(AND(Einstellungen!$B$11&lt;&gt;"",D28="Klassenarbeit",COUNTIFS($I$8:$I$67,I28,$D$8:$D$67,"Klassenarbeit")&gt;Einstellungen!$B$11),"Woche überschritten",IF(OR(C28="",D28=""),"Fach/Art fehlt","OK")))))))</f>
        <v/>
      </c>
      <c r="K28" s="33" t="n"/>
    </row>
    <row r="29">
      <c r="A29" s="27" t="n"/>
      <c r="B29" s="32">
        <f>IF(A29="","",CHOOSE(WEEKDAY(A29,2),"Mo","Di","Mi","Do","Fr","Sa","So"))</f>
        <v/>
      </c>
      <c r="C29" s="30" t="n"/>
      <c r="D29" s="30" t="n"/>
      <c r="E29" s="30" t="n"/>
      <c r="F29" s="30" t="n"/>
      <c r="G29" s="30" t="n"/>
      <c r="H29" s="32">
        <f>IF(A29="","",IF(OR(A29&lt;Einstellungen!$B$6,A29&gt;Einstellungen!$C$7),"außerhalb",IF(A29&lt;=Einstellungen!$C$6,1,2)))</f>
        <v/>
      </c>
      <c r="I29" s="40">
        <f>IF(A29="","",A29-WEEKDAY(A29,2)+1)</f>
        <v/>
      </c>
      <c r="J29" s="32">
        <f>IF(A29="","",IF(AND(WEEKDAY(A29,2)&gt;5,D29&lt;&gt;"Nachschreibtermin"),"Wochenende",IF(COUNTIFS(Einstellungen!$A$23:$A$34,"&lt;="&amp;A29,Einstellungen!$B$23:$B$34,"&gt;="&amp;A29)&gt;0,"Ferien/Feiertag",IF(COUNTIFS(Einstellungen!$A$38:$A$43,"&lt;="&amp;A29,Einstellungen!$B$38:$B$43,"&gt;="&amp;A29)&gt;0,"Sperrzeit",IF(AND(Einstellungen!$B$10&lt;&gt;"",D29="Klassenarbeit",COUNTIFS($A$8:$A$67,A29,$D$8:$D$67,"Klassenarbeit")&gt;Einstellungen!$B$10),"Tag überschritten",IF(AND(Einstellungen!$B$11&lt;&gt;"",D29="Klassenarbeit",COUNTIFS($I$8:$I$67,I29,$D$8:$D$67,"Klassenarbeit")&gt;Einstellungen!$B$11),"Woche überschritten",IF(OR(C29="",D29=""),"Fach/Art fehlt","OK")))))))</f>
        <v/>
      </c>
      <c r="K29" s="33" t="n"/>
    </row>
    <row r="30">
      <c r="A30" s="27" t="n"/>
      <c r="B30" s="32">
        <f>IF(A30="","",CHOOSE(WEEKDAY(A30,2),"Mo","Di","Mi","Do","Fr","Sa","So"))</f>
        <v/>
      </c>
      <c r="C30" s="30" t="n"/>
      <c r="D30" s="30" t="n"/>
      <c r="E30" s="30" t="n"/>
      <c r="F30" s="30" t="n"/>
      <c r="G30" s="30" t="n"/>
      <c r="H30" s="32">
        <f>IF(A30="","",IF(OR(A30&lt;Einstellungen!$B$6,A30&gt;Einstellungen!$C$7),"außerhalb",IF(A30&lt;=Einstellungen!$C$6,1,2)))</f>
        <v/>
      </c>
      <c r="I30" s="40">
        <f>IF(A30="","",A30-WEEKDAY(A30,2)+1)</f>
        <v/>
      </c>
      <c r="J30" s="32">
        <f>IF(A30="","",IF(AND(WEEKDAY(A30,2)&gt;5,D30&lt;&gt;"Nachschreibtermin"),"Wochenende",IF(COUNTIFS(Einstellungen!$A$23:$A$34,"&lt;="&amp;A30,Einstellungen!$B$23:$B$34,"&gt;="&amp;A30)&gt;0,"Ferien/Feiertag",IF(COUNTIFS(Einstellungen!$A$38:$A$43,"&lt;="&amp;A30,Einstellungen!$B$38:$B$43,"&gt;="&amp;A30)&gt;0,"Sperrzeit",IF(AND(Einstellungen!$B$10&lt;&gt;"",D30="Klassenarbeit",COUNTIFS($A$8:$A$67,A30,$D$8:$D$67,"Klassenarbeit")&gt;Einstellungen!$B$10),"Tag überschritten",IF(AND(Einstellungen!$B$11&lt;&gt;"",D30="Klassenarbeit",COUNTIFS($I$8:$I$67,I30,$D$8:$D$67,"Klassenarbeit")&gt;Einstellungen!$B$11),"Woche überschritten",IF(OR(C30="",D30=""),"Fach/Art fehlt","OK")))))))</f>
        <v/>
      </c>
      <c r="K30" s="33" t="n"/>
    </row>
    <row r="31">
      <c r="A31" s="27" t="n"/>
      <c r="B31" s="32">
        <f>IF(A31="","",CHOOSE(WEEKDAY(A31,2),"Mo","Di","Mi","Do","Fr","Sa","So"))</f>
        <v/>
      </c>
      <c r="C31" s="30" t="n"/>
      <c r="D31" s="30" t="n"/>
      <c r="E31" s="30" t="n"/>
      <c r="F31" s="30" t="n"/>
      <c r="G31" s="30" t="n"/>
      <c r="H31" s="32">
        <f>IF(A31="","",IF(OR(A31&lt;Einstellungen!$B$6,A31&gt;Einstellungen!$C$7),"außerhalb",IF(A31&lt;=Einstellungen!$C$6,1,2)))</f>
        <v/>
      </c>
      <c r="I31" s="40">
        <f>IF(A31="","",A31-WEEKDAY(A31,2)+1)</f>
        <v/>
      </c>
      <c r="J31" s="32">
        <f>IF(A31="","",IF(AND(WEEKDAY(A31,2)&gt;5,D31&lt;&gt;"Nachschreibtermin"),"Wochenende",IF(COUNTIFS(Einstellungen!$A$23:$A$34,"&lt;="&amp;A31,Einstellungen!$B$23:$B$34,"&gt;="&amp;A31)&gt;0,"Ferien/Feiertag",IF(COUNTIFS(Einstellungen!$A$38:$A$43,"&lt;="&amp;A31,Einstellungen!$B$38:$B$43,"&gt;="&amp;A31)&gt;0,"Sperrzeit",IF(AND(Einstellungen!$B$10&lt;&gt;"",D31="Klassenarbeit",COUNTIFS($A$8:$A$67,A31,$D$8:$D$67,"Klassenarbeit")&gt;Einstellungen!$B$10),"Tag überschritten",IF(AND(Einstellungen!$B$11&lt;&gt;"",D31="Klassenarbeit",COUNTIFS($I$8:$I$67,I31,$D$8:$D$67,"Klassenarbeit")&gt;Einstellungen!$B$11),"Woche überschritten",IF(OR(C31="",D31=""),"Fach/Art fehlt","OK")))))))</f>
        <v/>
      </c>
      <c r="K31" s="33" t="n"/>
    </row>
    <row r="32">
      <c r="A32" s="27" t="n"/>
      <c r="B32" s="32">
        <f>IF(A32="","",CHOOSE(WEEKDAY(A32,2),"Mo","Di","Mi","Do","Fr","Sa","So"))</f>
        <v/>
      </c>
      <c r="C32" s="30" t="n"/>
      <c r="D32" s="30" t="n"/>
      <c r="E32" s="30" t="n"/>
      <c r="F32" s="30" t="n"/>
      <c r="G32" s="30" t="n"/>
      <c r="H32" s="32">
        <f>IF(A32="","",IF(OR(A32&lt;Einstellungen!$B$6,A32&gt;Einstellungen!$C$7),"außerhalb",IF(A32&lt;=Einstellungen!$C$6,1,2)))</f>
        <v/>
      </c>
      <c r="I32" s="40">
        <f>IF(A32="","",A32-WEEKDAY(A32,2)+1)</f>
        <v/>
      </c>
      <c r="J32" s="32">
        <f>IF(A32="","",IF(AND(WEEKDAY(A32,2)&gt;5,D32&lt;&gt;"Nachschreibtermin"),"Wochenende",IF(COUNTIFS(Einstellungen!$A$23:$A$34,"&lt;="&amp;A32,Einstellungen!$B$23:$B$34,"&gt;="&amp;A32)&gt;0,"Ferien/Feiertag",IF(COUNTIFS(Einstellungen!$A$38:$A$43,"&lt;="&amp;A32,Einstellungen!$B$38:$B$43,"&gt;="&amp;A32)&gt;0,"Sperrzeit",IF(AND(Einstellungen!$B$10&lt;&gt;"",D32="Klassenarbeit",COUNTIFS($A$8:$A$67,A32,$D$8:$D$67,"Klassenarbeit")&gt;Einstellungen!$B$10),"Tag überschritten",IF(AND(Einstellungen!$B$11&lt;&gt;"",D32="Klassenarbeit",COUNTIFS($I$8:$I$67,I32,$D$8:$D$67,"Klassenarbeit")&gt;Einstellungen!$B$11),"Woche überschritten",IF(OR(C32="",D32=""),"Fach/Art fehlt","OK")))))))</f>
        <v/>
      </c>
      <c r="K32" s="33" t="n"/>
    </row>
    <row r="33">
      <c r="A33" s="27" t="n"/>
      <c r="B33" s="32">
        <f>IF(A33="","",CHOOSE(WEEKDAY(A33,2),"Mo","Di","Mi","Do","Fr","Sa","So"))</f>
        <v/>
      </c>
      <c r="C33" s="30" t="n"/>
      <c r="D33" s="30" t="n"/>
      <c r="E33" s="30" t="n"/>
      <c r="F33" s="30" t="n"/>
      <c r="G33" s="30" t="n"/>
      <c r="H33" s="32">
        <f>IF(A33="","",IF(OR(A33&lt;Einstellungen!$B$6,A33&gt;Einstellungen!$C$7),"außerhalb",IF(A33&lt;=Einstellungen!$C$6,1,2)))</f>
        <v/>
      </c>
      <c r="I33" s="40">
        <f>IF(A33="","",A33-WEEKDAY(A33,2)+1)</f>
        <v/>
      </c>
      <c r="J33" s="32">
        <f>IF(A33="","",IF(AND(WEEKDAY(A33,2)&gt;5,D33&lt;&gt;"Nachschreibtermin"),"Wochenende",IF(COUNTIFS(Einstellungen!$A$23:$A$34,"&lt;="&amp;A33,Einstellungen!$B$23:$B$34,"&gt;="&amp;A33)&gt;0,"Ferien/Feiertag",IF(COUNTIFS(Einstellungen!$A$38:$A$43,"&lt;="&amp;A33,Einstellungen!$B$38:$B$43,"&gt;="&amp;A33)&gt;0,"Sperrzeit",IF(AND(Einstellungen!$B$10&lt;&gt;"",D33="Klassenarbeit",COUNTIFS($A$8:$A$67,A33,$D$8:$D$67,"Klassenarbeit")&gt;Einstellungen!$B$10),"Tag überschritten",IF(AND(Einstellungen!$B$11&lt;&gt;"",D33="Klassenarbeit",COUNTIFS($I$8:$I$67,I33,$D$8:$D$67,"Klassenarbeit")&gt;Einstellungen!$B$11),"Woche überschritten",IF(OR(C33="",D33=""),"Fach/Art fehlt","OK")))))))</f>
        <v/>
      </c>
      <c r="K33" s="33" t="n"/>
    </row>
    <row r="34">
      <c r="A34" s="27" t="n"/>
      <c r="B34" s="32">
        <f>IF(A34="","",CHOOSE(WEEKDAY(A34,2),"Mo","Di","Mi","Do","Fr","Sa","So"))</f>
        <v/>
      </c>
      <c r="C34" s="30" t="n"/>
      <c r="D34" s="30" t="n"/>
      <c r="E34" s="30" t="n"/>
      <c r="F34" s="30" t="n"/>
      <c r="G34" s="30" t="n"/>
      <c r="H34" s="32">
        <f>IF(A34="","",IF(OR(A34&lt;Einstellungen!$B$6,A34&gt;Einstellungen!$C$7),"außerhalb",IF(A34&lt;=Einstellungen!$C$6,1,2)))</f>
        <v/>
      </c>
      <c r="I34" s="40">
        <f>IF(A34="","",A34-WEEKDAY(A34,2)+1)</f>
        <v/>
      </c>
      <c r="J34" s="32">
        <f>IF(A34="","",IF(AND(WEEKDAY(A34,2)&gt;5,D34&lt;&gt;"Nachschreibtermin"),"Wochenende",IF(COUNTIFS(Einstellungen!$A$23:$A$34,"&lt;="&amp;A34,Einstellungen!$B$23:$B$34,"&gt;="&amp;A34)&gt;0,"Ferien/Feiertag",IF(COUNTIFS(Einstellungen!$A$38:$A$43,"&lt;="&amp;A34,Einstellungen!$B$38:$B$43,"&gt;="&amp;A34)&gt;0,"Sperrzeit",IF(AND(Einstellungen!$B$10&lt;&gt;"",D34="Klassenarbeit",COUNTIFS($A$8:$A$67,A34,$D$8:$D$67,"Klassenarbeit")&gt;Einstellungen!$B$10),"Tag überschritten",IF(AND(Einstellungen!$B$11&lt;&gt;"",D34="Klassenarbeit",COUNTIFS($I$8:$I$67,I34,$D$8:$D$67,"Klassenarbeit")&gt;Einstellungen!$B$11),"Woche überschritten",IF(OR(C34="",D34=""),"Fach/Art fehlt","OK")))))))</f>
        <v/>
      </c>
      <c r="K34" s="33" t="n"/>
    </row>
    <row r="35">
      <c r="A35" s="27" t="n"/>
      <c r="B35" s="32">
        <f>IF(A35="","",CHOOSE(WEEKDAY(A35,2),"Mo","Di","Mi","Do","Fr","Sa","So"))</f>
        <v/>
      </c>
      <c r="C35" s="30" t="n"/>
      <c r="D35" s="30" t="n"/>
      <c r="E35" s="30" t="n"/>
      <c r="F35" s="30" t="n"/>
      <c r="G35" s="30" t="n"/>
      <c r="H35" s="32">
        <f>IF(A35="","",IF(OR(A35&lt;Einstellungen!$B$6,A35&gt;Einstellungen!$C$7),"außerhalb",IF(A35&lt;=Einstellungen!$C$6,1,2)))</f>
        <v/>
      </c>
      <c r="I35" s="40">
        <f>IF(A35="","",A35-WEEKDAY(A35,2)+1)</f>
        <v/>
      </c>
      <c r="J35" s="32">
        <f>IF(A35="","",IF(AND(WEEKDAY(A35,2)&gt;5,D35&lt;&gt;"Nachschreibtermin"),"Wochenende",IF(COUNTIFS(Einstellungen!$A$23:$A$34,"&lt;="&amp;A35,Einstellungen!$B$23:$B$34,"&gt;="&amp;A35)&gt;0,"Ferien/Feiertag",IF(COUNTIFS(Einstellungen!$A$38:$A$43,"&lt;="&amp;A35,Einstellungen!$B$38:$B$43,"&gt;="&amp;A35)&gt;0,"Sperrzeit",IF(AND(Einstellungen!$B$10&lt;&gt;"",D35="Klassenarbeit",COUNTIFS($A$8:$A$67,A35,$D$8:$D$67,"Klassenarbeit")&gt;Einstellungen!$B$10),"Tag überschritten",IF(AND(Einstellungen!$B$11&lt;&gt;"",D35="Klassenarbeit",COUNTIFS($I$8:$I$67,I35,$D$8:$D$67,"Klassenarbeit")&gt;Einstellungen!$B$11),"Woche überschritten",IF(OR(C35="",D35=""),"Fach/Art fehlt","OK")))))))</f>
        <v/>
      </c>
      <c r="K35" s="33" t="n"/>
    </row>
    <row r="36">
      <c r="A36" s="27" t="n"/>
      <c r="B36" s="32">
        <f>IF(A36="","",CHOOSE(WEEKDAY(A36,2),"Mo","Di","Mi","Do","Fr","Sa","So"))</f>
        <v/>
      </c>
      <c r="C36" s="30" t="n"/>
      <c r="D36" s="30" t="n"/>
      <c r="E36" s="30" t="n"/>
      <c r="F36" s="30" t="n"/>
      <c r="G36" s="30" t="n"/>
      <c r="H36" s="32">
        <f>IF(A36="","",IF(OR(A36&lt;Einstellungen!$B$6,A36&gt;Einstellungen!$C$7),"außerhalb",IF(A36&lt;=Einstellungen!$C$6,1,2)))</f>
        <v/>
      </c>
      <c r="I36" s="40">
        <f>IF(A36="","",A36-WEEKDAY(A36,2)+1)</f>
        <v/>
      </c>
      <c r="J36" s="32">
        <f>IF(A36="","",IF(AND(WEEKDAY(A36,2)&gt;5,D36&lt;&gt;"Nachschreibtermin"),"Wochenende",IF(COUNTIFS(Einstellungen!$A$23:$A$34,"&lt;="&amp;A36,Einstellungen!$B$23:$B$34,"&gt;="&amp;A36)&gt;0,"Ferien/Feiertag",IF(COUNTIFS(Einstellungen!$A$38:$A$43,"&lt;="&amp;A36,Einstellungen!$B$38:$B$43,"&gt;="&amp;A36)&gt;0,"Sperrzeit",IF(AND(Einstellungen!$B$10&lt;&gt;"",D36="Klassenarbeit",COUNTIFS($A$8:$A$67,A36,$D$8:$D$67,"Klassenarbeit")&gt;Einstellungen!$B$10),"Tag überschritten",IF(AND(Einstellungen!$B$11&lt;&gt;"",D36="Klassenarbeit",COUNTIFS($I$8:$I$67,I36,$D$8:$D$67,"Klassenarbeit")&gt;Einstellungen!$B$11),"Woche überschritten",IF(OR(C36="",D36=""),"Fach/Art fehlt","OK")))))))</f>
        <v/>
      </c>
      <c r="K36" s="33" t="n"/>
    </row>
    <row r="37">
      <c r="A37" s="27" t="n"/>
      <c r="B37" s="32">
        <f>IF(A37="","",CHOOSE(WEEKDAY(A37,2),"Mo","Di","Mi","Do","Fr","Sa","So"))</f>
        <v/>
      </c>
      <c r="C37" s="30" t="n"/>
      <c r="D37" s="30" t="n"/>
      <c r="E37" s="30" t="n"/>
      <c r="F37" s="30" t="n"/>
      <c r="G37" s="30" t="n"/>
      <c r="H37" s="32">
        <f>IF(A37="","",IF(OR(A37&lt;Einstellungen!$B$6,A37&gt;Einstellungen!$C$7),"außerhalb",IF(A37&lt;=Einstellungen!$C$6,1,2)))</f>
        <v/>
      </c>
      <c r="I37" s="40">
        <f>IF(A37="","",A37-WEEKDAY(A37,2)+1)</f>
        <v/>
      </c>
      <c r="J37" s="32">
        <f>IF(A37="","",IF(AND(WEEKDAY(A37,2)&gt;5,D37&lt;&gt;"Nachschreibtermin"),"Wochenende",IF(COUNTIFS(Einstellungen!$A$23:$A$34,"&lt;="&amp;A37,Einstellungen!$B$23:$B$34,"&gt;="&amp;A37)&gt;0,"Ferien/Feiertag",IF(COUNTIFS(Einstellungen!$A$38:$A$43,"&lt;="&amp;A37,Einstellungen!$B$38:$B$43,"&gt;="&amp;A37)&gt;0,"Sperrzeit",IF(AND(Einstellungen!$B$10&lt;&gt;"",D37="Klassenarbeit",COUNTIFS($A$8:$A$67,A37,$D$8:$D$67,"Klassenarbeit")&gt;Einstellungen!$B$10),"Tag überschritten",IF(AND(Einstellungen!$B$11&lt;&gt;"",D37="Klassenarbeit",COUNTIFS($I$8:$I$67,I37,$D$8:$D$67,"Klassenarbeit")&gt;Einstellungen!$B$11),"Woche überschritten",IF(OR(C37="",D37=""),"Fach/Art fehlt","OK")))))))</f>
        <v/>
      </c>
      <c r="K37" s="33" t="n"/>
    </row>
    <row r="38">
      <c r="A38" s="27" t="n"/>
      <c r="B38" s="32">
        <f>IF(A38="","",CHOOSE(WEEKDAY(A38,2),"Mo","Di","Mi","Do","Fr","Sa","So"))</f>
        <v/>
      </c>
      <c r="C38" s="30" t="n"/>
      <c r="D38" s="30" t="n"/>
      <c r="E38" s="30" t="n"/>
      <c r="F38" s="30" t="n"/>
      <c r="G38" s="30" t="n"/>
      <c r="H38" s="32">
        <f>IF(A38="","",IF(OR(A38&lt;Einstellungen!$B$6,A38&gt;Einstellungen!$C$7),"außerhalb",IF(A38&lt;=Einstellungen!$C$6,1,2)))</f>
        <v/>
      </c>
      <c r="I38" s="40">
        <f>IF(A38="","",A38-WEEKDAY(A38,2)+1)</f>
        <v/>
      </c>
      <c r="J38" s="32">
        <f>IF(A38="","",IF(AND(WEEKDAY(A38,2)&gt;5,D38&lt;&gt;"Nachschreibtermin"),"Wochenende",IF(COUNTIFS(Einstellungen!$A$23:$A$34,"&lt;="&amp;A38,Einstellungen!$B$23:$B$34,"&gt;="&amp;A38)&gt;0,"Ferien/Feiertag",IF(COUNTIFS(Einstellungen!$A$38:$A$43,"&lt;="&amp;A38,Einstellungen!$B$38:$B$43,"&gt;="&amp;A38)&gt;0,"Sperrzeit",IF(AND(Einstellungen!$B$10&lt;&gt;"",D38="Klassenarbeit",COUNTIFS($A$8:$A$67,A38,$D$8:$D$67,"Klassenarbeit")&gt;Einstellungen!$B$10),"Tag überschritten",IF(AND(Einstellungen!$B$11&lt;&gt;"",D38="Klassenarbeit",COUNTIFS($I$8:$I$67,I38,$D$8:$D$67,"Klassenarbeit")&gt;Einstellungen!$B$11),"Woche überschritten",IF(OR(C38="",D38=""),"Fach/Art fehlt","OK")))))))</f>
        <v/>
      </c>
      <c r="K38" s="33" t="n"/>
    </row>
    <row r="39">
      <c r="A39" s="27" t="n"/>
      <c r="B39" s="32">
        <f>IF(A39="","",CHOOSE(WEEKDAY(A39,2),"Mo","Di","Mi","Do","Fr","Sa","So"))</f>
        <v/>
      </c>
      <c r="C39" s="30" t="n"/>
      <c r="D39" s="30" t="n"/>
      <c r="E39" s="30" t="n"/>
      <c r="F39" s="30" t="n"/>
      <c r="G39" s="30" t="n"/>
      <c r="H39" s="32">
        <f>IF(A39="","",IF(OR(A39&lt;Einstellungen!$B$6,A39&gt;Einstellungen!$C$7),"außerhalb",IF(A39&lt;=Einstellungen!$C$6,1,2)))</f>
        <v/>
      </c>
      <c r="I39" s="40">
        <f>IF(A39="","",A39-WEEKDAY(A39,2)+1)</f>
        <v/>
      </c>
      <c r="J39" s="32">
        <f>IF(A39="","",IF(AND(WEEKDAY(A39,2)&gt;5,D39&lt;&gt;"Nachschreibtermin"),"Wochenende",IF(COUNTIFS(Einstellungen!$A$23:$A$34,"&lt;="&amp;A39,Einstellungen!$B$23:$B$34,"&gt;="&amp;A39)&gt;0,"Ferien/Feiertag",IF(COUNTIFS(Einstellungen!$A$38:$A$43,"&lt;="&amp;A39,Einstellungen!$B$38:$B$43,"&gt;="&amp;A39)&gt;0,"Sperrzeit",IF(AND(Einstellungen!$B$10&lt;&gt;"",D39="Klassenarbeit",COUNTIFS($A$8:$A$67,A39,$D$8:$D$67,"Klassenarbeit")&gt;Einstellungen!$B$10),"Tag überschritten",IF(AND(Einstellungen!$B$11&lt;&gt;"",D39="Klassenarbeit",COUNTIFS($I$8:$I$67,I39,$D$8:$D$67,"Klassenarbeit")&gt;Einstellungen!$B$11),"Woche überschritten",IF(OR(C39="",D39=""),"Fach/Art fehlt","OK")))))))</f>
        <v/>
      </c>
      <c r="K39" s="33" t="n"/>
    </row>
    <row r="40">
      <c r="A40" s="27" t="n"/>
      <c r="B40" s="32">
        <f>IF(A40="","",CHOOSE(WEEKDAY(A40,2),"Mo","Di","Mi","Do","Fr","Sa","So"))</f>
        <v/>
      </c>
      <c r="C40" s="30" t="n"/>
      <c r="D40" s="30" t="n"/>
      <c r="E40" s="30" t="n"/>
      <c r="F40" s="30" t="n"/>
      <c r="G40" s="30" t="n"/>
      <c r="H40" s="32">
        <f>IF(A40="","",IF(OR(A40&lt;Einstellungen!$B$6,A40&gt;Einstellungen!$C$7),"außerhalb",IF(A40&lt;=Einstellungen!$C$6,1,2)))</f>
        <v/>
      </c>
      <c r="I40" s="40">
        <f>IF(A40="","",A40-WEEKDAY(A40,2)+1)</f>
        <v/>
      </c>
      <c r="J40" s="32">
        <f>IF(A40="","",IF(AND(WEEKDAY(A40,2)&gt;5,D40&lt;&gt;"Nachschreibtermin"),"Wochenende",IF(COUNTIFS(Einstellungen!$A$23:$A$34,"&lt;="&amp;A40,Einstellungen!$B$23:$B$34,"&gt;="&amp;A40)&gt;0,"Ferien/Feiertag",IF(COUNTIFS(Einstellungen!$A$38:$A$43,"&lt;="&amp;A40,Einstellungen!$B$38:$B$43,"&gt;="&amp;A40)&gt;0,"Sperrzeit",IF(AND(Einstellungen!$B$10&lt;&gt;"",D40="Klassenarbeit",COUNTIFS($A$8:$A$67,A40,$D$8:$D$67,"Klassenarbeit")&gt;Einstellungen!$B$10),"Tag überschritten",IF(AND(Einstellungen!$B$11&lt;&gt;"",D40="Klassenarbeit",COUNTIFS($I$8:$I$67,I40,$D$8:$D$67,"Klassenarbeit")&gt;Einstellungen!$B$11),"Woche überschritten",IF(OR(C40="",D40=""),"Fach/Art fehlt","OK")))))))</f>
        <v/>
      </c>
      <c r="K40" s="33" t="n"/>
    </row>
    <row r="41">
      <c r="A41" s="27" t="n"/>
      <c r="B41" s="32">
        <f>IF(A41="","",CHOOSE(WEEKDAY(A41,2),"Mo","Di","Mi","Do","Fr","Sa","So"))</f>
        <v/>
      </c>
      <c r="C41" s="30" t="n"/>
      <c r="D41" s="30" t="n"/>
      <c r="E41" s="30" t="n"/>
      <c r="F41" s="30" t="n"/>
      <c r="G41" s="30" t="n"/>
      <c r="H41" s="32">
        <f>IF(A41="","",IF(OR(A41&lt;Einstellungen!$B$6,A41&gt;Einstellungen!$C$7),"außerhalb",IF(A41&lt;=Einstellungen!$C$6,1,2)))</f>
        <v/>
      </c>
      <c r="I41" s="40">
        <f>IF(A41="","",A41-WEEKDAY(A41,2)+1)</f>
        <v/>
      </c>
      <c r="J41" s="32">
        <f>IF(A41="","",IF(AND(WEEKDAY(A41,2)&gt;5,D41&lt;&gt;"Nachschreibtermin"),"Wochenende",IF(COUNTIFS(Einstellungen!$A$23:$A$34,"&lt;="&amp;A41,Einstellungen!$B$23:$B$34,"&gt;="&amp;A41)&gt;0,"Ferien/Feiertag",IF(COUNTIFS(Einstellungen!$A$38:$A$43,"&lt;="&amp;A41,Einstellungen!$B$38:$B$43,"&gt;="&amp;A41)&gt;0,"Sperrzeit",IF(AND(Einstellungen!$B$10&lt;&gt;"",D41="Klassenarbeit",COUNTIFS($A$8:$A$67,A41,$D$8:$D$67,"Klassenarbeit")&gt;Einstellungen!$B$10),"Tag überschritten",IF(AND(Einstellungen!$B$11&lt;&gt;"",D41="Klassenarbeit",COUNTIFS($I$8:$I$67,I41,$D$8:$D$67,"Klassenarbeit")&gt;Einstellungen!$B$11),"Woche überschritten",IF(OR(C41="",D41=""),"Fach/Art fehlt","OK")))))))</f>
        <v/>
      </c>
      <c r="K41" s="33" t="n"/>
    </row>
    <row r="42">
      <c r="A42" s="27" t="n"/>
      <c r="B42" s="32">
        <f>IF(A42="","",CHOOSE(WEEKDAY(A42,2),"Mo","Di","Mi","Do","Fr","Sa","So"))</f>
        <v/>
      </c>
      <c r="C42" s="30" t="n"/>
      <c r="D42" s="30" t="n"/>
      <c r="E42" s="30" t="n"/>
      <c r="F42" s="30" t="n"/>
      <c r="G42" s="30" t="n"/>
      <c r="H42" s="32">
        <f>IF(A42="","",IF(OR(A42&lt;Einstellungen!$B$6,A42&gt;Einstellungen!$C$7),"außerhalb",IF(A42&lt;=Einstellungen!$C$6,1,2)))</f>
        <v/>
      </c>
      <c r="I42" s="40">
        <f>IF(A42="","",A42-WEEKDAY(A42,2)+1)</f>
        <v/>
      </c>
      <c r="J42" s="32">
        <f>IF(A42="","",IF(AND(WEEKDAY(A42,2)&gt;5,D42&lt;&gt;"Nachschreibtermin"),"Wochenende",IF(COUNTIFS(Einstellungen!$A$23:$A$34,"&lt;="&amp;A42,Einstellungen!$B$23:$B$34,"&gt;="&amp;A42)&gt;0,"Ferien/Feiertag",IF(COUNTIFS(Einstellungen!$A$38:$A$43,"&lt;="&amp;A42,Einstellungen!$B$38:$B$43,"&gt;="&amp;A42)&gt;0,"Sperrzeit",IF(AND(Einstellungen!$B$10&lt;&gt;"",D42="Klassenarbeit",COUNTIFS($A$8:$A$67,A42,$D$8:$D$67,"Klassenarbeit")&gt;Einstellungen!$B$10),"Tag überschritten",IF(AND(Einstellungen!$B$11&lt;&gt;"",D42="Klassenarbeit",COUNTIFS($I$8:$I$67,I42,$D$8:$D$67,"Klassenarbeit")&gt;Einstellungen!$B$11),"Woche überschritten",IF(OR(C42="",D42=""),"Fach/Art fehlt","OK")))))))</f>
        <v/>
      </c>
      <c r="K42" s="33" t="n"/>
    </row>
    <row r="43">
      <c r="A43" s="27" t="n"/>
      <c r="B43" s="32">
        <f>IF(A43="","",CHOOSE(WEEKDAY(A43,2),"Mo","Di","Mi","Do","Fr","Sa","So"))</f>
        <v/>
      </c>
      <c r="C43" s="30" t="n"/>
      <c r="D43" s="30" t="n"/>
      <c r="E43" s="30" t="n"/>
      <c r="F43" s="30" t="n"/>
      <c r="G43" s="30" t="n"/>
      <c r="H43" s="32">
        <f>IF(A43="","",IF(OR(A43&lt;Einstellungen!$B$6,A43&gt;Einstellungen!$C$7),"außerhalb",IF(A43&lt;=Einstellungen!$C$6,1,2)))</f>
        <v/>
      </c>
      <c r="I43" s="40">
        <f>IF(A43="","",A43-WEEKDAY(A43,2)+1)</f>
        <v/>
      </c>
      <c r="J43" s="32">
        <f>IF(A43="","",IF(AND(WEEKDAY(A43,2)&gt;5,D43&lt;&gt;"Nachschreibtermin"),"Wochenende",IF(COUNTIFS(Einstellungen!$A$23:$A$34,"&lt;="&amp;A43,Einstellungen!$B$23:$B$34,"&gt;="&amp;A43)&gt;0,"Ferien/Feiertag",IF(COUNTIFS(Einstellungen!$A$38:$A$43,"&lt;="&amp;A43,Einstellungen!$B$38:$B$43,"&gt;="&amp;A43)&gt;0,"Sperrzeit",IF(AND(Einstellungen!$B$10&lt;&gt;"",D43="Klassenarbeit",COUNTIFS($A$8:$A$67,A43,$D$8:$D$67,"Klassenarbeit")&gt;Einstellungen!$B$10),"Tag überschritten",IF(AND(Einstellungen!$B$11&lt;&gt;"",D43="Klassenarbeit",COUNTIFS($I$8:$I$67,I43,$D$8:$D$67,"Klassenarbeit")&gt;Einstellungen!$B$11),"Woche überschritten",IF(OR(C43="",D43=""),"Fach/Art fehlt","OK")))))))</f>
        <v/>
      </c>
      <c r="K43" s="33" t="n"/>
    </row>
    <row r="44">
      <c r="A44" s="27" t="n"/>
      <c r="B44" s="32">
        <f>IF(A44="","",CHOOSE(WEEKDAY(A44,2),"Mo","Di","Mi","Do","Fr","Sa","So"))</f>
        <v/>
      </c>
      <c r="C44" s="30" t="n"/>
      <c r="D44" s="30" t="n"/>
      <c r="E44" s="30" t="n"/>
      <c r="F44" s="30" t="n"/>
      <c r="G44" s="30" t="n"/>
      <c r="H44" s="32">
        <f>IF(A44="","",IF(OR(A44&lt;Einstellungen!$B$6,A44&gt;Einstellungen!$C$7),"außerhalb",IF(A44&lt;=Einstellungen!$C$6,1,2)))</f>
        <v/>
      </c>
      <c r="I44" s="40">
        <f>IF(A44="","",A44-WEEKDAY(A44,2)+1)</f>
        <v/>
      </c>
      <c r="J44" s="32">
        <f>IF(A44="","",IF(AND(WEEKDAY(A44,2)&gt;5,D44&lt;&gt;"Nachschreibtermin"),"Wochenende",IF(COUNTIFS(Einstellungen!$A$23:$A$34,"&lt;="&amp;A44,Einstellungen!$B$23:$B$34,"&gt;="&amp;A44)&gt;0,"Ferien/Feiertag",IF(COUNTIFS(Einstellungen!$A$38:$A$43,"&lt;="&amp;A44,Einstellungen!$B$38:$B$43,"&gt;="&amp;A44)&gt;0,"Sperrzeit",IF(AND(Einstellungen!$B$10&lt;&gt;"",D44="Klassenarbeit",COUNTIFS($A$8:$A$67,A44,$D$8:$D$67,"Klassenarbeit")&gt;Einstellungen!$B$10),"Tag überschritten",IF(AND(Einstellungen!$B$11&lt;&gt;"",D44="Klassenarbeit",COUNTIFS($I$8:$I$67,I44,$D$8:$D$67,"Klassenarbeit")&gt;Einstellungen!$B$11),"Woche überschritten",IF(OR(C44="",D44=""),"Fach/Art fehlt","OK")))))))</f>
        <v/>
      </c>
      <c r="K44" s="33" t="n"/>
    </row>
    <row r="45">
      <c r="A45" s="27" t="n"/>
      <c r="B45" s="32">
        <f>IF(A45="","",CHOOSE(WEEKDAY(A45,2),"Mo","Di","Mi","Do","Fr","Sa","So"))</f>
        <v/>
      </c>
      <c r="C45" s="30" t="n"/>
      <c r="D45" s="30" t="n"/>
      <c r="E45" s="30" t="n"/>
      <c r="F45" s="30" t="n"/>
      <c r="G45" s="30" t="n"/>
      <c r="H45" s="32">
        <f>IF(A45="","",IF(OR(A45&lt;Einstellungen!$B$6,A45&gt;Einstellungen!$C$7),"außerhalb",IF(A45&lt;=Einstellungen!$C$6,1,2)))</f>
        <v/>
      </c>
      <c r="I45" s="40">
        <f>IF(A45="","",A45-WEEKDAY(A45,2)+1)</f>
        <v/>
      </c>
      <c r="J45" s="32">
        <f>IF(A45="","",IF(AND(WEEKDAY(A45,2)&gt;5,D45&lt;&gt;"Nachschreibtermin"),"Wochenende",IF(COUNTIFS(Einstellungen!$A$23:$A$34,"&lt;="&amp;A45,Einstellungen!$B$23:$B$34,"&gt;="&amp;A45)&gt;0,"Ferien/Feiertag",IF(COUNTIFS(Einstellungen!$A$38:$A$43,"&lt;="&amp;A45,Einstellungen!$B$38:$B$43,"&gt;="&amp;A45)&gt;0,"Sperrzeit",IF(AND(Einstellungen!$B$10&lt;&gt;"",D45="Klassenarbeit",COUNTIFS($A$8:$A$67,A45,$D$8:$D$67,"Klassenarbeit")&gt;Einstellungen!$B$10),"Tag überschritten",IF(AND(Einstellungen!$B$11&lt;&gt;"",D45="Klassenarbeit",COUNTIFS($I$8:$I$67,I45,$D$8:$D$67,"Klassenarbeit")&gt;Einstellungen!$B$11),"Woche überschritten",IF(OR(C45="",D45=""),"Fach/Art fehlt","OK")))))))</f>
        <v/>
      </c>
      <c r="K45" s="33" t="n"/>
    </row>
    <row r="46">
      <c r="A46" s="27" t="n"/>
      <c r="B46" s="32">
        <f>IF(A46="","",CHOOSE(WEEKDAY(A46,2),"Mo","Di","Mi","Do","Fr","Sa","So"))</f>
        <v/>
      </c>
      <c r="C46" s="30" t="n"/>
      <c r="D46" s="30" t="n"/>
      <c r="E46" s="30" t="n"/>
      <c r="F46" s="30" t="n"/>
      <c r="G46" s="30" t="n"/>
      <c r="H46" s="32">
        <f>IF(A46="","",IF(OR(A46&lt;Einstellungen!$B$6,A46&gt;Einstellungen!$C$7),"außerhalb",IF(A46&lt;=Einstellungen!$C$6,1,2)))</f>
        <v/>
      </c>
      <c r="I46" s="40">
        <f>IF(A46="","",A46-WEEKDAY(A46,2)+1)</f>
        <v/>
      </c>
      <c r="J46" s="32">
        <f>IF(A46="","",IF(AND(WEEKDAY(A46,2)&gt;5,D46&lt;&gt;"Nachschreibtermin"),"Wochenende",IF(COUNTIFS(Einstellungen!$A$23:$A$34,"&lt;="&amp;A46,Einstellungen!$B$23:$B$34,"&gt;="&amp;A46)&gt;0,"Ferien/Feiertag",IF(COUNTIFS(Einstellungen!$A$38:$A$43,"&lt;="&amp;A46,Einstellungen!$B$38:$B$43,"&gt;="&amp;A46)&gt;0,"Sperrzeit",IF(AND(Einstellungen!$B$10&lt;&gt;"",D46="Klassenarbeit",COUNTIFS($A$8:$A$67,A46,$D$8:$D$67,"Klassenarbeit")&gt;Einstellungen!$B$10),"Tag überschritten",IF(AND(Einstellungen!$B$11&lt;&gt;"",D46="Klassenarbeit",COUNTIFS($I$8:$I$67,I46,$D$8:$D$67,"Klassenarbeit")&gt;Einstellungen!$B$11),"Woche überschritten",IF(OR(C46="",D46=""),"Fach/Art fehlt","OK")))))))</f>
        <v/>
      </c>
      <c r="K46" s="33" t="n"/>
    </row>
    <row r="47">
      <c r="A47" s="27" t="n"/>
      <c r="B47" s="32">
        <f>IF(A47="","",CHOOSE(WEEKDAY(A47,2),"Mo","Di","Mi","Do","Fr","Sa","So"))</f>
        <v/>
      </c>
      <c r="C47" s="30" t="n"/>
      <c r="D47" s="30" t="n"/>
      <c r="E47" s="30" t="n"/>
      <c r="F47" s="30" t="n"/>
      <c r="G47" s="30" t="n"/>
      <c r="H47" s="32">
        <f>IF(A47="","",IF(OR(A47&lt;Einstellungen!$B$6,A47&gt;Einstellungen!$C$7),"außerhalb",IF(A47&lt;=Einstellungen!$C$6,1,2)))</f>
        <v/>
      </c>
      <c r="I47" s="40">
        <f>IF(A47="","",A47-WEEKDAY(A47,2)+1)</f>
        <v/>
      </c>
      <c r="J47" s="32">
        <f>IF(A47="","",IF(AND(WEEKDAY(A47,2)&gt;5,D47&lt;&gt;"Nachschreibtermin"),"Wochenende",IF(COUNTIFS(Einstellungen!$A$23:$A$34,"&lt;="&amp;A47,Einstellungen!$B$23:$B$34,"&gt;="&amp;A47)&gt;0,"Ferien/Feiertag",IF(COUNTIFS(Einstellungen!$A$38:$A$43,"&lt;="&amp;A47,Einstellungen!$B$38:$B$43,"&gt;="&amp;A47)&gt;0,"Sperrzeit",IF(AND(Einstellungen!$B$10&lt;&gt;"",D47="Klassenarbeit",COUNTIFS($A$8:$A$67,A47,$D$8:$D$67,"Klassenarbeit")&gt;Einstellungen!$B$10),"Tag überschritten",IF(AND(Einstellungen!$B$11&lt;&gt;"",D47="Klassenarbeit",COUNTIFS($I$8:$I$67,I47,$D$8:$D$67,"Klassenarbeit")&gt;Einstellungen!$B$11),"Woche überschritten",IF(OR(C47="",D47=""),"Fach/Art fehlt","OK")))))))</f>
        <v/>
      </c>
      <c r="K47" s="33" t="n"/>
    </row>
    <row r="48">
      <c r="A48" s="27" t="n"/>
      <c r="B48" s="32">
        <f>IF(A48="","",CHOOSE(WEEKDAY(A48,2),"Mo","Di","Mi","Do","Fr","Sa","So"))</f>
        <v/>
      </c>
      <c r="C48" s="30" t="n"/>
      <c r="D48" s="30" t="n"/>
      <c r="E48" s="30" t="n"/>
      <c r="F48" s="30" t="n"/>
      <c r="G48" s="30" t="n"/>
      <c r="H48" s="32">
        <f>IF(A48="","",IF(OR(A48&lt;Einstellungen!$B$6,A48&gt;Einstellungen!$C$7),"außerhalb",IF(A48&lt;=Einstellungen!$C$6,1,2)))</f>
        <v/>
      </c>
      <c r="I48" s="40">
        <f>IF(A48="","",A48-WEEKDAY(A48,2)+1)</f>
        <v/>
      </c>
      <c r="J48" s="32">
        <f>IF(A48="","",IF(AND(WEEKDAY(A48,2)&gt;5,D48&lt;&gt;"Nachschreibtermin"),"Wochenende",IF(COUNTIFS(Einstellungen!$A$23:$A$34,"&lt;="&amp;A48,Einstellungen!$B$23:$B$34,"&gt;="&amp;A48)&gt;0,"Ferien/Feiertag",IF(COUNTIFS(Einstellungen!$A$38:$A$43,"&lt;="&amp;A48,Einstellungen!$B$38:$B$43,"&gt;="&amp;A48)&gt;0,"Sperrzeit",IF(AND(Einstellungen!$B$10&lt;&gt;"",D48="Klassenarbeit",COUNTIFS($A$8:$A$67,A48,$D$8:$D$67,"Klassenarbeit")&gt;Einstellungen!$B$10),"Tag überschritten",IF(AND(Einstellungen!$B$11&lt;&gt;"",D48="Klassenarbeit",COUNTIFS($I$8:$I$67,I48,$D$8:$D$67,"Klassenarbeit")&gt;Einstellungen!$B$11),"Woche überschritten",IF(OR(C48="",D48=""),"Fach/Art fehlt","OK")))))))</f>
        <v/>
      </c>
      <c r="K48" s="33" t="n"/>
    </row>
    <row r="49">
      <c r="A49" s="27" t="n"/>
      <c r="B49" s="32">
        <f>IF(A49="","",CHOOSE(WEEKDAY(A49,2),"Mo","Di","Mi","Do","Fr","Sa","So"))</f>
        <v/>
      </c>
      <c r="C49" s="30" t="n"/>
      <c r="D49" s="30" t="n"/>
      <c r="E49" s="30" t="n"/>
      <c r="F49" s="30" t="n"/>
      <c r="G49" s="30" t="n"/>
      <c r="H49" s="32">
        <f>IF(A49="","",IF(OR(A49&lt;Einstellungen!$B$6,A49&gt;Einstellungen!$C$7),"außerhalb",IF(A49&lt;=Einstellungen!$C$6,1,2)))</f>
        <v/>
      </c>
      <c r="I49" s="40">
        <f>IF(A49="","",A49-WEEKDAY(A49,2)+1)</f>
        <v/>
      </c>
      <c r="J49" s="32">
        <f>IF(A49="","",IF(AND(WEEKDAY(A49,2)&gt;5,D49&lt;&gt;"Nachschreibtermin"),"Wochenende",IF(COUNTIFS(Einstellungen!$A$23:$A$34,"&lt;="&amp;A49,Einstellungen!$B$23:$B$34,"&gt;="&amp;A49)&gt;0,"Ferien/Feiertag",IF(COUNTIFS(Einstellungen!$A$38:$A$43,"&lt;="&amp;A49,Einstellungen!$B$38:$B$43,"&gt;="&amp;A49)&gt;0,"Sperrzeit",IF(AND(Einstellungen!$B$10&lt;&gt;"",D49="Klassenarbeit",COUNTIFS($A$8:$A$67,A49,$D$8:$D$67,"Klassenarbeit")&gt;Einstellungen!$B$10),"Tag überschritten",IF(AND(Einstellungen!$B$11&lt;&gt;"",D49="Klassenarbeit",COUNTIFS($I$8:$I$67,I49,$D$8:$D$67,"Klassenarbeit")&gt;Einstellungen!$B$11),"Woche überschritten",IF(OR(C49="",D49=""),"Fach/Art fehlt","OK")))))))</f>
        <v/>
      </c>
      <c r="K49" s="33" t="n"/>
    </row>
    <row r="50">
      <c r="A50" s="27" t="n"/>
      <c r="B50" s="32">
        <f>IF(A50="","",CHOOSE(WEEKDAY(A50,2),"Mo","Di","Mi","Do","Fr","Sa","So"))</f>
        <v/>
      </c>
      <c r="C50" s="30" t="n"/>
      <c r="D50" s="30" t="n"/>
      <c r="E50" s="30" t="n"/>
      <c r="F50" s="30" t="n"/>
      <c r="G50" s="30" t="n"/>
      <c r="H50" s="32">
        <f>IF(A50="","",IF(OR(A50&lt;Einstellungen!$B$6,A50&gt;Einstellungen!$C$7),"außerhalb",IF(A50&lt;=Einstellungen!$C$6,1,2)))</f>
        <v/>
      </c>
      <c r="I50" s="40">
        <f>IF(A50="","",A50-WEEKDAY(A50,2)+1)</f>
        <v/>
      </c>
      <c r="J50" s="32">
        <f>IF(A50="","",IF(AND(WEEKDAY(A50,2)&gt;5,D50&lt;&gt;"Nachschreibtermin"),"Wochenende",IF(COUNTIFS(Einstellungen!$A$23:$A$34,"&lt;="&amp;A50,Einstellungen!$B$23:$B$34,"&gt;="&amp;A50)&gt;0,"Ferien/Feiertag",IF(COUNTIFS(Einstellungen!$A$38:$A$43,"&lt;="&amp;A50,Einstellungen!$B$38:$B$43,"&gt;="&amp;A50)&gt;0,"Sperrzeit",IF(AND(Einstellungen!$B$10&lt;&gt;"",D50="Klassenarbeit",COUNTIFS($A$8:$A$67,A50,$D$8:$D$67,"Klassenarbeit")&gt;Einstellungen!$B$10),"Tag überschritten",IF(AND(Einstellungen!$B$11&lt;&gt;"",D50="Klassenarbeit",COUNTIFS($I$8:$I$67,I50,$D$8:$D$67,"Klassenarbeit")&gt;Einstellungen!$B$11),"Woche überschritten",IF(OR(C50="",D50=""),"Fach/Art fehlt","OK")))))))</f>
        <v/>
      </c>
      <c r="K50" s="33" t="n"/>
    </row>
    <row r="51">
      <c r="A51" s="27" t="n"/>
      <c r="B51" s="32">
        <f>IF(A51="","",CHOOSE(WEEKDAY(A51,2),"Mo","Di","Mi","Do","Fr","Sa","So"))</f>
        <v/>
      </c>
      <c r="C51" s="30" t="n"/>
      <c r="D51" s="30" t="n"/>
      <c r="E51" s="30" t="n"/>
      <c r="F51" s="30" t="n"/>
      <c r="G51" s="30" t="n"/>
      <c r="H51" s="32">
        <f>IF(A51="","",IF(OR(A51&lt;Einstellungen!$B$6,A51&gt;Einstellungen!$C$7),"außerhalb",IF(A51&lt;=Einstellungen!$C$6,1,2)))</f>
        <v/>
      </c>
      <c r="I51" s="40">
        <f>IF(A51="","",A51-WEEKDAY(A51,2)+1)</f>
        <v/>
      </c>
      <c r="J51" s="32">
        <f>IF(A51="","",IF(AND(WEEKDAY(A51,2)&gt;5,D51&lt;&gt;"Nachschreibtermin"),"Wochenende",IF(COUNTIFS(Einstellungen!$A$23:$A$34,"&lt;="&amp;A51,Einstellungen!$B$23:$B$34,"&gt;="&amp;A51)&gt;0,"Ferien/Feiertag",IF(COUNTIFS(Einstellungen!$A$38:$A$43,"&lt;="&amp;A51,Einstellungen!$B$38:$B$43,"&gt;="&amp;A51)&gt;0,"Sperrzeit",IF(AND(Einstellungen!$B$10&lt;&gt;"",D51="Klassenarbeit",COUNTIFS($A$8:$A$67,A51,$D$8:$D$67,"Klassenarbeit")&gt;Einstellungen!$B$10),"Tag überschritten",IF(AND(Einstellungen!$B$11&lt;&gt;"",D51="Klassenarbeit",COUNTIFS($I$8:$I$67,I51,$D$8:$D$67,"Klassenarbeit")&gt;Einstellungen!$B$11),"Woche überschritten",IF(OR(C51="",D51=""),"Fach/Art fehlt","OK")))))))</f>
        <v/>
      </c>
      <c r="K51" s="33" t="n"/>
    </row>
    <row r="52">
      <c r="A52" s="27" t="n"/>
      <c r="B52" s="32">
        <f>IF(A52="","",CHOOSE(WEEKDAY(A52,2),"Mo","Di","Mi","Do","Fr","Sa","So"))</f>
        <v/>
      </c>
      <c r="C52" s="30" t="n"/>
      <c r="D52" s="30" t="n"/>
      <c r="E52" s="30" t="n"/>
      <c r="F52" s="30" t="n"/>
      <c r="G52" s="30" t="n"/>
      <c r="H52" s="32">
        <f>IF(A52="","",IF(OR(A52&lt;Einstellungen!$B$6,A52&gt;Einstellungen!$C$7),"außerhalb",IF(A52&lt;=Einstellungen!$C$6,1,2)))</f>
        <v/>
      </c>
      <c r="I52" s="40">
        <f>IF(A52="","",A52-WEEKDAY(A52,2)+1)</f>
        <v/>
      </c>
      <c r="J52" s="32">
        <f>IF(A52="","",IF(AND(WEEKDAY(A52,2)&gt;5,D52&lt;&gt;"Nachschreibtermin"),"Wochenende",IF(COUNTIFS(Einstellungen!$A$23:$A$34,"&lt;="&amp;A52,Einstellungen!$B$23:$B$34,"&gt;="&amp;A52)&gt;0,"Ferien/Feiertag",IF(COUNTIFS(Einstellungen!$A$38:$A$43,"&lt;="&amp;A52,Einstellungen!$B$38:$B$43,"&gt;="&amp;A52)&gt;0,"Sperrzeit",IF(AND(Einstellungen!$B$10&lt;&gt;"",D52="Klassenarbeit",COUNTIFS($A$8:$A$67,A52,$D$8:$D$67,"Klassenarbeit")&gt;Einstellungen!$B$10),"Tag überschritten",IF(AND(Einstellungen!$B$11&lt;&gt;"",D52="Klassenarbeit",COUNTIFS($I$8:$I$67,I52,$D$8:$D$67,"Klassenarbeit")&gt;Einstellungen!$B$11),"Woche überschritten",IF(OR(C52="",D52=""),"Fach/Art fehlt","OK")))))))</f>
        <v/>
      </c>
      <c r="K52" s="33" t="n"/>
    </row>
    <row r="53">
      <c r="A53" s="27" t="n"/>
      <c r="B53" s="32">
        <f>IF(A53="","",CHOOSE(WEEKDAY(A53,2),"Mo","Di","Mi","Do","Fr","Sa","So"))</f>
        <v/>
      </c>
      <c r="C53" s="30" t="n"/>
      <c r="D53" s="30" t="n"/>
      <c r="E53" s="30" t="n"/>
      <c r="F53" s="30" t="n"/>
      <c r="G53" s="30" t="n"/>
      <c r="H53" s="32">
        <f>IF(A53="","",IF(OR(A53&lt;Einstellungen!$B$6,A53&gt;Einstellungen!$C$7),"außerhalb",IF(A53&lt;=Einstellungen!$C$6,1,2)))</f>
        <v/>
      </c>
      <c r="I53" s="40">
        <f>IF(A53="","",A53-WEEKDAY(A53,2)+1)</f>
        <v/>
      </c>
      <c r="J53" s="32">
        <f>IF(A53="","",IF(AND(WEEKDAY(A53,2)&gt;5,D53&lt;&gt;"Nachschreibtermin"),"Wochenende",IF(COUNTIFS(Einstellungen!$A$23:$A$34,"&lt;="&amp;A53,Einstellungen!$B$23:$B$34,"&gt;="&amp;A53)&gt;0,"Ferien/Feiertag",IF(COUNTIFS(Einstellungen!$A$38:$A$43,"&lt;="&amp;A53,Einstellungen!$B$38:$B$43,"&gt;="&amp;A53)&gt;0,"Sperrzeit",IF(AND(Einstellungen!$B$10&lt;&gt;"",D53="Klassenarbeit",COUNTIFS($A$8:$A$67,A53,$D$8:$D$67,"Klassenarbeit")&gt;Einstellungen!$B$10),"Tag überschritten",IF(AND(Einstellungen!$B$11&lt;&gt;"",D53="Klassenarbeit",COUNTIFS($I$8:$I$67,I53,$D$8:$D$67,"Klassenarbeit")&gt;Einstellungen!$B$11),"Woche überschritten",IF(OR(C53="",D53=""),"Fach/Art fehlt","OK")))))))</f>
        <v/>
      </c>
      <c r="K53" s="33" t="n"/>
    </row>
    <row r="54">
      <c r="A54" s="27" t="n"/>
      <c r="B54" s="32">
        <f>IF(A54="","",CHOOSE(WEEKDAY(A54,2),"Mo","Di","Mi","Do","Fr","Sa","So"))</f>
        <v/>
      </c>
      <c r="C54" s="30" t="n"/>
      <c r="D54" s="30" t="n"/>
      <c r="E54" s="30" t="n"/>
      <c r="F54" s="30" t="n"/>
      <c r="G54" s="30" t="n"/>
      <c r="H54" s="32">
        <f>IF(A54="","",IF(OR(A54&lt;Einstellungen!$B$6,A54&gt;Einstellungen!$C$7),"außerhalb",IF(A54&lt;=Einstellungen!$C$6,1,2)))</f>
        <v/>
      </c>
      <c r="I54" s="40">
        <f>IF(A54="","",A54-WEEKDAY(A54,2)+1)</f>
        <v/>
      </c>
      <c r="J54" s="32">
        <f>IF(A54="","",IF(AND(WEEKDAY(A54,2)&gt;5,D54&lt;&gt;"Nachschreibtermin"),"Wochenende",IF(COUNTIFS(Einstellungen!$A$23:$A$34,"&lt;="&amp;A54,Einstellungen!$B$23:$B$34,"&gt;="&amp;A54)&gt;0,"Ferien/Feiertag",IF(COUNTIFS(Einstellungen!$A$38:$A$43,"&lt;="&amp;A54,Einstellungen!$B$38:$B$43,"&gt;="&amp;A54)&gt;0,"Sperrzeit",IF(AND(Einstellungen!$B$10&lt;&gt;"",D54="Klassenarbeit",COUNTIFS($A$8:$A$67,A54,$D$8:$D$67,"Klassenarbeit")&gt;Einstellungen!$B$10),"Tag überschritten",IF(AND(Einstellungen!$B$11&lt;&gt;"",D54="Klassenarbeit",COUNTIFS($I$8:$I$67,I54,$D$8:$D$67,"Klassenarbeit")&gt;Einstellungen!$B$11),"Woche überschritten",IF(OR(C54="",D54=""),"Fach/Art fehlt","OK")))))))</f>
        <v/>
      </c>
      <c r="K54" s="33" t="n"/>
    </row>
    <row r="55">
      <c r="A55" s="27" t="n"/>
      <c r="B55" s="32">
        <f>IF(A55="","",CHOOSE(WEEKDAY(A55,2),"Mo","Di","Mi","Do","Fr","Sa","So"))</f>
        <v/>
      </c>
      <c r="C55" s="30" t="n"/>
      <c r="D55" s="30" t="n"/>
      <c r="E55" s="30" t="n"/>
      <c r="F55" s="30" t="n"/>
      <c r="G55" s="30" t="n"/>
      <c r="H55" s="32">
        <f>IF(A55="","",IF(OR(A55&lt;Einstellungen!$B$6,A55&gt;Einstellungen!$C$7),"außerhalb",IF(A55&lt;=Einstellungen!$C$6,1,2)))</f>
        <v/>
      </c>
      <c r="I55" s="40">
        <f>IF(A55="","",A55-WEEKDAY(A55,2)+1)</f>
        <v/>
      </c>
      <c r="J55" s="32">
        <f>IF(A55="","",IF(AND(WEEKDAY(A55,2)&gt;5,D55&lt;&gt;"Nachschreibtermin"),"Wochenende",IF(COUNTIFS(Einstellungen!$A$23:$A$34,"&lt;="&amp;A55,Einstellungen!$B$23:$B$34,"&gt;="&amp;A55)&gt;0,"Ferien/Feiertag",IF(COUNTIFS(Einstellungen!$A$38:$A$43,"&lt;="&amp;A55,Einstellungen!$B$38:$B$43,"&gt;="&amp;A55)&gt;0,"Sperrzeit",IF(AND(Einstellungen!$B$10&lt;&gt;"",D55="Klassenarbeit",COUNTIFS($A$8:$A$67,A55,$D$8:$D$67,"Klassenarbeit")&gt;Einstellungen!$B$10),"Tag überschritten",IF(AND(Einstellungen!$B$11&lt;&gt;"",D55="Klassenarbeit",COUNTIFS($I$8:$I$67,I55,$D$8:$D$67,"Klassenarbeit")&gt;Einstellungen!$B$11),"Woche überschritten",IF(OR(C55="",D55=""),"Fach/Art fehlt","OK")))))))</f>
        <v/>
      </c>
      <c r="K55" s="33" t="n"/>
    </row>
    <row r="56">
      <c r="A56" s="27" t="n"/>
      <c r="B56" s="32">
        <f>IF(A56="","",CHOOSE(WEEKDAY(A56,2),"Mo","Di","Mi","Do","Fr","Sa","So"))</f>
        <v/>
      </c>
      <c r="C56" s="30" t="n"/>
      <c r="D56" s="30" t="n"/>
      <c r="E56" s="30" t="n"/>
      <c r="F56" s="30" t="n"/>
      <c r="G56" s="30" t="n"/>
      <c r="H56" s="32">
        <f>IF(A56="","",IF(OR(A56&lt;Einstellungen!$B$6,A56&gt;Einstellungen!$C$7),"außerhalb",IF(A56&lt;=Einstellungen!$C$6,1,2)))</f>
        <v/>
      </c>
      <c r="I56" s="40">
        <f>IF(A56="","",A56-WEEKDAY(A56,2)+1)</f>
        <v/>
      </c>
      <c r="J56" s="32">
        <f>IF(A56="","",IF(AND(WEEKDAY(A56,2)&gt;5,D56&lt;&gt;"Nachschreibtermin"),"Wochenende",IF(COUNTIFS(Einstellungen!$A$23:$A$34,"&lt;="&amp;A56,Einstellungen!$B$23:$B$34,"&gt;="&amp;A56)&gt;0,"Ferien/Feiertag",IF(COUNTIFS(Einstellungen!$A$38:$A$43,"&lt;="&amp;A56,Einstellungen!$B$38:$B$43,"&gt;="&amp;A56)&gt;0,"Sperrzeit",IF(AND(Einstellungen!$B$10&lt;&gt;"",D56="Klassenarbeit",COUNTIFS($A$8:$A$67,A56,$D$8:$D$67,"Klassenarbeit")&gt;Einstellungen!$B$10),"Tag überschritten",IF(AND(Einstellungen!$B$11&lt;&gt;"",D56="Klassenarbeit",COUNTIFS($I$8:$I$67,I56,$D$8:$D$67,"Klassenarbeit")&gt;Einstellungen!$B$11),"Woche überschritten",IF(OR(C56="",D56=""),"Fach/Art fehlt","OK")))))))</f>
        <v/>
      </c>
      <c r="K56" s="33" t="n"/>
    </row>
    <row r="57">
      <c r="A57" s="27" t="n"/>
      <c r="B57" s="32">
        <f>IF(A57="","",CHOOSE(WEEKDAY(A57,2),"Mo","Di","Mi","Do","Fr","Sa","So"))</f>
        <v/>
      </c>
      <c r="C57" s="30" t="n"/>
      <c r="D57" s="30" t="n"/>
      <c r="E57" s="30" t="n"/>
      <c r="F57" s="30" t="n"/>
      <c r="G57" s="30" t="n"/>
      <c r="H57" s="32">
        <f>IF(A57="","",IF(OR(A57&lt;Einstellungen!$B$6,A57&gt;Einstellungen!$C$7),"außerhalb",IF(A57&lt;=Einstellungen!$C$6,1,2)))</f>
        <v/>
      </c>
      <c r="I57" s="40">
        <f>IF(A57="","",A57-WEEKDAY(A57,2)+1)</f>
        <v/>
      </c>
      <c r="J57" s="32">
        <f>IF(A57="","",IF(AND(WEEKDAY(A57,2)&gt;5,D57&lt;&gt;"Nachschreibtermin"),"Wochenende",IF(COUNTIFS(Einstellungen!$A$23:$A$34,"&lt;="&amp;A57,Einstellungen!$B$23:$B$34,"&gt;="&amp;A57)&gt;0,"Ferien/Feiertag",IF(COUNTIFS(Einstellungen!$A$38:$A$43,"&lt;="&amp;A57,Einstellungen!$B$38:$B$43,"&gt;="&amp;A57)&gt;0,"Sperrzeit",IF(AND(Einstellungen!$B$10&lt;&gt;"",D57="Klassenarbeit",COUNTIFS($A$8:$A$67,A57,$D$8:$D$67,"Klassenarbeit")&gt;Einstellungen!$B$10),"Tag überschritten",IF(AND(Einstellungen!$B$11&lt;&gt;"",D57="Klassenarbeit",COUNTIFS($I$8:$I$67,I57,$D$8:$D$67,"Klassenarbeit")&gt;Einstellungen!$B$11),"Woche überschritten",IF(OR(C57="",D57=""),"Fach/Art fehlt","OK")))))))</f>
        <v/>
      </c>
      <c r="K57" s="33" t="n"/>
    </row>
    <row r="58">
      <c r="A58" s="27" t="n"/>
      <c r="B58" s="32">
        <f>IF(A58="","",CHOOSE(WEEKDAY(A58,2),"Mo","Di","Mi","Do","Fr","Sa","So"))</f>
        <v/>
      </c>
      <c r="C58" s="30" t="n"/>
      <c r="D58" s="30" t="n"/>
      <c r="E58" s="30" t="n"/>
      <c r="F58" s="30" t="n"/>
      <c r="G58" s="30" t="n"/>
      <c r="H58" s="32">
        <f>IF(A58="","",IF(OR(A58&lt;Einstellungen!$B$6,A58&gt;Einstellungen!$C$7),"außerhalb",IF(A58&lt;=Einstellungen!$C$6,1,2)))</f>
        <v/>
      </c>
      <c r="I58" s="40">
        <f>IF(A58="","",A58-WEEKDAY(A58,2)+1)</f>
        <v/>
      </c>
      <c r="J58" s="32">
        <f>IF(A58="","",IF(AND(WEEKDAY(A58,2)&gt;5,D58&lt;&gt;"Nachschreibtermin"),"Wochenende",IF(COUNTIFS(Einstellungen!$A$23:$A$34,"&lt;="&amp;A58,Einstellungen!$B$23:$B$34,"&gt;="&amp;A58)&gt;0,"Ferien/Feiertag",IF(COUNTIFS(Einstellungen!$A$38:$A$43,"&lt;="&amp;A58,Einstellungen!$B$38:$B$43,"&gt;="&amp;A58)&gt;0,"Sperrzeit",IF(AND(Einstellungen!$B$10&lt;&gt;"",D58="Klassenarbeit",COUNTIFS($A$8:$A$67,A58,$D$8:$D$67,"Klassenarbeit")&gt;Einstellungen!$B$10),"Tag überschritten",IF(AND(Einstellungen!$B$11&lt;&gt;"",D58="Klassenarbeit",COUNTIFS($I$8:$I$67,I58,$D$8:$D$67,"Klassenarbeit")&gt;Einstellungen!$B$11),"Woche überschritten",IF(OR(C58="",D58=""),"Fach/Art fehlt","OK")))))))</f>
        <v/>
      </c>
      <c r="K58" s="33" t="n"/>
    </row>
    <row r="59">
      <c r="A59" s="27" t="n"/>
      <c r="B59" s="32">
        <f>IF(A59="","",CHOOSE(WEEKDAY(A59,2),"Mo","Di","Mi","Do","Fr","Sa","So"))</f>
        <v/>
      </c>
      <c r="C59" s="30" t="n"/>
      <c r="D59" s="30" t="n"/>
      <c r="E59" s="30" t="n"/>
      <c r="F59" s="30" t="n"/>
      <c r="G59" s="30" t="n"/>
      <c r="H59" s="32">
        <f>IF(A59="","",IF(OR(A59&lt;Einstellungen!$B$6,A59&gt;Einstellungen!$C$7),"außerhalb",IF(A59&lt;=Einstellungen!$C$6,1,2)))</f>
        <v/>
      </c>
      <c r="I59" s="40">
        <f>IF(A59="","",A59-WEEKDAY(A59,2)+1)</f>
        <v/>
      </c>
      <c r="J59" s="32">
        <f>IF(A59="","",IF(AND(WEEKDAY(A59,2)&gt;5,D59&lt;&gt;"Nachschreibtermin"),"Wochenende",IF(COUNTIFS(Einstellungen!$A$23:$A$34,"&lt;="&amp;A59,Einstellungen!$B$23:$B$34,"&gt;="&amp;A59)&gt;0,"Ferien/Feiertag",IF(COUNTIFS(Einstellungen!$A$38:$A$43,"&lt;="&amp;A59,Einstellungen!$B$38:$B$43,"&gt;="&amp;A59)&gt;0,"Sperrzeit",IF(AND(Einstellungen!$B$10&lt;&gt;"",D59="Klassenarbeit",COUNTIFS($A$8:$A$67,A59,$D$8:$D$67,"Klassenarbeit")&gt;Einstellungen!$B$10),"Tag überschritten",IF(AND(Einstellungen!$B$11&lt;&gt;"",D59="Klassenarbeit",COUNTIFS($I$8:$I$67,I59,$D$8:$D$67,"Klassenarbeit")&gt;Einstellungen!$B$11),"Woche überschritten",IF(OR(C59="",D59=""),"Fach/Art fehlt","OK")))))))</f>
        <v/>
      </c>
      <c r="K59" s="33" t="n"/>
    </row>
    <row r="60">
      <c r="A60" s="27" t="n"/>
      <c r="B60" s="32">
        <f>IF(A60="","",CHOOSE(WEEKDAY(A60,2),"Mo","Di","Mi","Do","Fr","Sa","So"))</f>
        <v/>
      </c>
      <c r="C60" s="30" t="n"/>
      <c r="D60" s="30" t="n"/>
      <c r="E60" s="30" t="n"/>
      <c r="F60" s="30" t="n"/>
      <c r="G60" s="30" t="n"/>
      <c r="H60" s="32">
        <f>IF(A60="","",IF(OR(A60&lt;Einstellungen!$B$6,A60&gt;Einstellungen!$C$7),"außerhalb",IF(A60&lt;=Einstellungen!$C$6,1,2)))</f>
        <v/>
      </c>
      <c r="I60" s="40">
        <f>IF(A60="","",A60-WEEKDAY(A60,2)+1)</f>
        <v/>
      </c>
      <c r="J60" s="32">
        <f>IF(A60="","",IF(AND(WEEKDAY(A60,2)&gt;5,D60&lt;&gt;"Nachschreibtermin"),"Wochenende",IF(COUNTIFS(Einstellungen!$A$23:$A$34,"&lt;="&amp;A60,Einstellungen!$B$23:$B$34,"&gt;="&amp;A60)&gt;0,"Ferien/Feiertag",IF(COUNTIFS(Einstellungen!$A$38:$A$43,"&lt;="&amp;A60,Einstellungen!$B$38:$B$43,"&gt;="&amp;A60)&gt;0,"Sperrzeit",IF(AND(Einstellungen!$B$10&lt;&gt;"",D60="Klassenarbeit",COUNTIFS($A$8:$A$67,A60,$D$8:$D$67,"Klassenarbeit")&gt;Einstellungen!$B$10),"Tag überschritten",IF(AND(Einstellungen!$B$11&lt;&gt;"",D60="Klassenarbeit",COUNTIFS($I$8:$I$67,I60,$D$8:$D$67,"Klassenarbeit")&gt;Einstellungen!$B$11),"Woche überschritten",IF(OR(C60="",D60=""),"Fach/Art fehlt","OK")))))))</f>
        <v/>
      </c>
      <c r="K60" s="33" t="n"/>
    </row>
    <row r="61">
      <c r="A61" s="27" t="n"/>
      <c r="B61" s="32">
        <f>IF(A61="","",CHOOSE(WEEKDAY(A61,2),"Mo","Di","Mi","Do","Fr","Sa","So"))</f>
        <v/>
      </c>
      <c r="C61" s="30" t="n"/>
      <c r="D61" s="30" t="n"/>
      <c r="E61" s="30" t="n"/>
      <c r="F61" s="30" t="n"/>
      <c r="G61" s="30" t="n"/>
      <c r="H61" s="32">
        <f>IF(A61="","",IF(OR(A61&lt;Einstellungen!$B$6,A61&gt;Einstellungen!$C$7),"außerhalb",IF(A61&lt;=Einstellungen!$C$6,1,2)))</f>
        <v/>
      </c>
      <c r="I61" s="40">
        <f>IF(A61="","",A61-WEEKDAY(A61,2)+1)</f>
        <v/>
      </c>
      <c r="J61" s="32">
        <f>IF(A61="","",IF(AND(WEEKDAY(A61,2)&gt;5,D61&lt;&gt;"Nachschreibtermin"),"Wochenende",IF(COUNTIFS(Einstellungen!$A$23:$A$34,"&lt;="&amp;A61,Einstellungen!$B$23:$B$34,"&gt;="&amp;A61)&gt;0,"Ferien/Feiertag",IF(COUNTIFS(Einstellungen!$A$38:$A$43,"&lt;="&amp;A61,Einstellungen!$B$38:$B$43,"&gt;="&amp;A61)&gt;0,"Sperrzeit",IF(AND(Einstellungen!$B$10&lt;&gt;"",D61="Klassenarbeit",COUNTIFS($A$8:$A$67,A61,$D$8:$D$67,"Klassenarbeit")&gt;Einstellungen!$B$10),"Tag überschritten",IF(AND(Einstellungen!$B$11&lt;&gt;"",D61="Klassenarbeit",COUNTIFS($I$8:$I$67,I61,$D$8:$D$67,"Klassenarbeit")&gt;Einstellungen!$B$11),"Woche überschritten",IF(OR(C61="",D61=""),"Fach/Art fehlt","OK")))))))</f>
        <v/>
      </c>
      <c r="K61" s="33" t="n"/>
    </row>
    <row r="62">
      <c r="A62" s="27" t="n"/>
      <c r="B62" s="32">
        <f>IF(A62="","",CHOOSE(WEEKDAY(A62,2),"Mo","Di","Mi","Do","Fr","Sa","So"))</f>
        <v/>
      </c>
      <c r="C62" s="30" t="n"/>
      <c r="D62" s="30" t="n"/>
      <c r="E62" s="30" t="n"/>
      <c r="F62" s="30" t="n"/>
      <c r="G62" s="30" t="n"/>
      <c r="H62" s="32">
        <f>IF(A62="","",IF(OR(A62&lt;Einstellungen!$B$6,A62&gt;Einstellungen!$C$7),"außerhalb",IF(A62&lt;=Einstellungen!$C$6,1,2)))</f>
        <v/>
      </c>
      <c r="I62" s="40">
        <f>IF(A62="","",A62-WEEKDAY(A62,2)+1)</f>
        <v/>
      </c>
      <c r="J62" s="32">
        <f>IF(A62="","",IF(AND(WEEKDAY(A62,2)&gt;5,D62&lt;&gt;"Nachschreibtermin"),"Wochenende",IF(COUNTIFS(Einstellungen!$A$23:$A$34,"&lt;="&amp;A62,Einstellungen!$B$23:$B$34,"&gt;="&amp;A62)&gt;0,"Ferien/Feiertag",IF(COUNTIFS(Einstellungen!$A$38:$A$43,"&lt;="&amp;A62,Einstellungen!$B$38:$B$43,"&gt;="&amp;A62)&gt;0,"Sperrzeit",IF(AND(Einstellungen!$B$10&lt;&gt;"",D62="Klassenarbeit",COUNTIFS($A$8:$A$67,A62,$D$8:$D$67,"Klassenarbeit")&gt;Einstellungen!$B$10),"Tag überschritten",IF(AND(Einstellungen!$B$11&lt;&gt;"",D62="Klassenarbeit",COUNTIFS($I$8:$I$67,I62,$D$8:$D$67,"Klassenarbeit")&gt;Einstellungen!$B$11),"Woche überschritten",IF(OR(C62="",D62=""),"Fach/Art fehlt","OK")))))))</f>
        <v/>
      </c>
      <c r="K62" s="33" t="n"/>
    </row>
    <row r="63">
      <c r="A63" s="27" t="n"/>
      <c r="B63" s="32">
        <f>IF(A63="","",CHOOSE(WEEKDAY(A63,2),"Mo","Di","Mi","Do","Fr","Sa","So"))</f>
        <v/>
      </c>
      <c r="C63" s="30" t="n"/>
      <c r="D63" s="30" t="n"/>
      <c r="E63" s="30" t="n"/>
      <c r="F63" s="30" t="n"/>
      <c r="G63" s="30" t="n"/>
      <c r="H63" s="32">
        <f>IF(A63="","",IF(OR(A63&lt;Einstellungen!$B$6,A63&gt;Einstellungen!$C$7),"außerhalb",IF(A63&lt;=Einstellungen!$C$6,1,2)))</f>
        <v/>
      </c>
      <c r="I63" s="40">
        <f>IF(A63="","",A63-WEEKDAY(A63,2)+1)</f>
        <v/>
      </c>
      <c r="J63" s="32">
        <f>IF(A63="","",IF(AND(WEEKDAY(A63,2)&gt;5,D63&lt;&gt;"Nachschreibtermin"),"Wochenende",IF(COUNTIFS(Einstellungen!$A$23:$A$34,"&lt;="&amp;A63,Einstellungen!$B$23:$B$34,"&gt;="&amp;A63)&gt;0,"Ferien/Feiertag",IF(COUNTIFS(Einstellungen!$A$38:$A$43,"&lt;="&amp;A63,Einstellungen!$B$38:$B$43,"&gt;="&amp;A63)&gt;0,"Sperrzeit",IF(AND(Einstellungen!$B$10&lt;&gt;"",D63="Klassenarbeit",COUNTIFS($A$8:$A$67,A63,$D$8:$D$67,"Klassenarbeit")&gt;Einstellungen!$B$10),"Tag überschritten",IF(AND(Einstellungen!$B$11&lt;&gt;"",D63="Klassenarbeit",COUNTIFS($I$8:$I$67,I63,$D$8:$D$67,"Klassenarbeit")&gt;Einstellungen!$B$11),"Woche überschritten",IF(OR(C63="",D63=""),"Fach/Art fehlt","OK")))))))</f>
        <v/>
      </c>
      <c r="K63" s="33" t="n"/>
    </row>
    <row r="64">
      <c r="A64" s="27" t="n"/>
      <c r="B64" s="32">
        <f>IF(A64="","",CHOOSE(WEEKDAY(A64,2),"Mo","Di","Mi","Do","Fr","Sa","So"))</f>
        <v/>
      </c>
      <c r="C64" s="30" t="n"/>
      <c r="D64" s="30" t="n"/>
      <c r="E64" s="30" t="n"/>
      <c r="F64" s="30" t="n"/>
      <c r="G64" s="30" t="n"/>
      <c r="H64" s="32">
        <f>IF(A64="","",IF(OR(A64&lt;Einstellungen!$B$6,A64&gt;Einstellungen!$C$7),"außerhalb",IF(A64&lt;=Einstellungen!$C$6,1,2)))</f>
        <v/>
      </c>
      <c r="I64" s="40">
        <f>IF(A64="","",A64-WEEKDAY(A64,2)+1)</f>
        <v/>
      </c>
      <c r="J64" s="32">
        <f>IF(A64="","",IF(AND(WEEKDAY(A64,2)&gt;5,D64&lt;&gt;"Nachschreibtermin"),"Wochenende",IF(COUNTIFS(Einstellungen!$A$23:$A$34,"&lt;="&amp;A64,Einstellungen!$B$23:$B$34,"&gt;="&amp;A64)&gt;0,"Ferien/Feiertag",IF(COUNTIFS(Einstellungen!$A$38:$A$43,"&lt;="&amp;A64,Einstellungen!$B$38:$B$43,"&gt;="&amp;A64)&gt;0,"Sperrzeit",IF(AND(Einstellungen!$B$10&lt;&gt;"",D64="Klassenarbeit",COUNTIFS($A$8:$A$67,A64,$D$8:$D$67,"Klassenarbeit")&gt;Einstellungen!$B$10),"Tag überschritten",IF(AND(Einstellungen!$B$11&lt;&gt;"",D64="Klassenarbeit",COUNTIFS($I$8:$I$67,I64,$D$8:$D$67,"Klassenarbeit")&gt;Einstellungen!$B$11),"Woche überschritten",IF(OR(C64="",D64=""),"Fach/Art fehlt","OK")))))))</f>
        <v/>
      </c>
      <c r="K64" s="33" t="n"/>
    </row>
    <row r="65">
      <c r="A65" s="27" t="n"/>
      <c r="B65" s="32">
        <f>IF(A65="","",CHOOSE(WEEKDAY(A65,2),"Mo","Di","Mi","Do","Fr","Sa","So"))</f>
        <v/>
      </c>
      <c r="C65" s="30" t="n"/>
      <c r="D65" s="30" t="n"/>
      <c r="E65" s="30" t="n"/>
      <c r="F65" s="30" t="n"/>
      <c r="G65" s="30" t="n"/>
      <c r="H65" s="32">
        <f>IF(A65="","",IF(OR(A65&lt;Einstellungen!$B$6,A65&gt;Einstellungen!$C$7),"außerhalb",IF(A65&lt;=Einstellungen!$C$6,1,2)))</f>
        <v/>
      </c>
      <c r="I65" s="40">
        <f>IF(A65="","",A65-WEEKDAY(A65,2)+1)</f>
        <v/>
      </c>
      <c r="J65" s="32">
        <f>IF(A65="","",IF(AND(WEEKDAY(A65,2)&gt;5,D65&lt;&gt;"Nachschreibtermin"),"Wochenende",IF(COUNTIFS(Einstellungen!$A$23:$A$34,"&lt;="&amp;A65,Einstellungen!$B$23:$B$34,"&gt;="&amp;A65)&gt;0,"Ferien/Feiertag",IF(COUNTIFS(Einstellungen!$A$38:$A$43,"&lt;="&amp;A65,Einstellungen!$B$38:$B$43,"&gt;="&amp;A65)&gt;0,"Sperrzeit",IF(AND(Einstellungen!$B$10&lt;&gt;"",D65="Klassenarbeit",COUNTIFS($A$8:$A$67,A65,$D$8:$D$67,"Klassenarbeit")&gt;Einstellungen!$B$10),"Tag überschritten",IF(AND(Einstellungen!$B$11&lt;&gt;"",D65="Klassenarbeit",COUNTIFS($I$8:$I$67,I65,$D$8:$D$67,"Klassenarbeit")&gt;Einstellungen!$B$11),"Woche überschritten",IF(OR(C65="",D65=""),"Fach/Art fehlt","OK")))))))</f>
        <v/>
      </c>
      <c r="K65" s="33" t="n"/>
    </row>
    <row r="66">
      <c r="A66" s="27" t="n"/>
      <c r="B66" s="32">
        <f>IF(A66="","",CHOOSE(WEEKDAY(A66,2),"Mo","Di","Mi","Do","Fr","Sa","So"))</f>
        <v/>
      </c>
      <c r="C66" s="30" t="n"/>
      <c r="D66" s="30" t="n"/>
      <c r="E66" s="30" t="n"/>
      <c r="F66" s="30" t="n"/>
      <c r="G66" s="30" t="n"/>
      <c r="H66" s="32">
        <f>IF(A66="","",IF(OR(A66&lt;Einstellungen!$B$6,A66&gt;Einstellungen!$C$7),"außerhalb",IF(A66&lt;=Einstellungen!$C$6,1,2)))</f>
        <v/>
      </c>
      <c r="I66" s="40">
        <f>IF(A66="","",A66-WEEKDAY(A66,2)+1)</f>
        <v/>
      </c>
      <c r="J66" s="32">
        <f>IF(A66="","",IF(AND(WEEKDAY(A66,2)&gt;5,D66&lt;&gt;"Nachschreibtermin"),"Wochenende",IF(COUNTIFS(Einstellungen!$A$23:$A$34,"&lt;="&amp;A66,Einstellungen!$B$23:$B$34,"&gt;="&amp;A66)&gt;0,"Ferien/Feiertag",IF(COUNTIFS(Einstellungen!$A$38:$A$43,"&lt;="&amp;A66,Einstellungen!$B$38:$B$43,"&gt;="&amp;A66)&gt;0,"Sperrzeit",IF(AND(Einstellungen!$B$10&lt;&gt;"",D66="Klassenarbeit",COUNTIFS($A$8:$A$67,A66,$D$8:$D$67,"Klassenarbeit")&gt;Einstellungen!$B$10),"Tag überschritten",IF(AND(Einstellungen!$B$11&lt;&gt;"",D66="Klassenarbeit",COUNTIFS($I$8:$I$67,I66,$D$8:$D$67,"Klassenarbeit")&gt;Einstellungen!$B$11),"Woche überschritten",IF(OR(C66="",D66=""),"Fach/Art fehlt","OK")))))))</f>
        <v/>
      </c>
      <c r="K66" s="33" t="n"/>
    </row>
    <row r="67">
      <c r="A67" s="27" t="n"/>
      <c r="B67" s="32">
        <f>IF(A67="","",CHOOSE(WEEKDAY(A67,2),"Mo","Di","Mi","Do","Fr","Sa","So"))</f>
        <v/>
      </c>
      <c r="C67" s="30" t="n"/>
      <c r="D67" s="30" t="n"/>
      <c r="E67" s="30" t="n"/>
      <c r="F67" s="30" t="n"/>
      <c r="G67" s="30" t="n"/>
      <c r="H67" s="32">
        <f>IF(A67="","",IF(OR(A67&lt;Einstellungen!$B$6,A67&gt;Einstellungen!$C$7),"außerhalb",IF(A67&lt;=Einstellungen!$C$6,1,2)))</f>
        <v/>
      </c>
      <c r="I67" s="40">
        <f>IF(A67="","",A67-WEEKDAY(A67,2)+1)</f>
        <v/>
      </c>
      <c r="J67" s="32">
        <f>IF(A67="","",IF(AND(WEEKDAY(A67,2)&gt;5,D67&lt;&gt;"Nachschreibtermin"),"Wochenende",IF(COUNTIFS(Einstellungen!$A$23:$A$34,"&lt;="&amp;A67,Einstellungen!$B$23:$B$34,"&gt;="&amp;A67)&gt;0,"Ferien/Feiertag",IF(COUNTIFS(Einstellungen!$A$38:$A$43,"&lt;="&amp;A67,Einstellungen!$B$38:$B$43,"&gt;="&amp;A67)&gt;0,"Sperrzeit",IF(AND(Einstellungen!$B$10&lt;&gt;"",D67="Klassenarbeit",COUNTIFS($A$8:$A$67,A67,$D$8:$D$67,"Klassenarbeit")&gt;Einstellungen!$B$10),"Tag überschritten",IF(AND(Einstellungen!$B$11&lt;&gt;"",D67="Klassenarbeit",COUNTIFS($I$8:$I$67,I67,$D$8:$D$67,"Klassenarbeit")&gt;Einstellungen!$B$11),"Woche überschritten",IF(OR(C67="",D67=""),"Fach/Art fehlt","OK")))))))</f>
        <v/>
      </c>
      <c r="K67" s="33" t="n"/>
    </row>
    <row r="69">
      <c r="A69" s="42" t="inlineStr">
        <is>
          <t>Teil B – Wochenraster (berechnet)</t>
        </is>
      </c>
      <c r="B69" s="43" t="n"/>
      <c r="C69" s="43" t="n"/>
      <c r="D69" s="43" t="n"/>
      <c r="E69" s="43" t="n"/>
      <c r="F69" s="43" t="n"/>
      <c r="G69" s="43" t="n"/>
      <c r="H69" s="43" t="n"/>
      <c r="I69" s="43" t="n"/>
      <c r="J69" s="43" t="n"/>
      <c r="K69" s="43" t="n"/>
    </row>
    <row r="70">
      <c r="A70" s="38" t="inlineStr">
        <is>
          <t>Fach-Kürzel der eingetragenen Termine · Ferien, Sperrzeiten und zentrale Nachschreibtermine aus „Einstellungen“ · Spalte „Arbeiten“ = Klassenarbeiten in der Woche</t>
        </is>
      </c>
    </row>
    <row r="71" ht="20" customHeight="1">
      <c r="A71" s="12" t="inlineStr">
        <is>
          <t>Wochenbeginn</t>
        </is>
      </c>
      <c r="B71" s="12" t="inlineStr">
        <is>
          <t>KW</t>
        </is>
      </c>
      <c r="C71" s="12" t="inlineStr">
        <is>
          <t>Mo</t>
        </is>
      </c>
      <c r="D71" s="12" t="inlineStr">
        <is>
          <t>Di</t>
        </is>
      </c>
      <c r="E71" s="12" t="inlineStr">
        <is>
          <t>Mi</t>
        </is>
      </c>
      <c r="F71" s="12" t="inlineStr">
        <is>
          <t>Do</t>
        </is>
      </c>
      <c r="G71" s="12" t="inlineStr">
        <is>
          <t>Fr</t>
        </is>
      </c>
      <c r="H71" s="12" t="inlineStr">
        <is>
          <t>Sa</t>
        </is>
      </c>
      <c r="I71" s="12" t="inlineStr">
        <is>
          <t>Arbeiten</t>
        </is>
      </c>
      <c r="J71" s="12" t="inlineStr">
        <is>
          <t>Halbjahr</t>
        </is>
      </c>
    </row>
    <row r="72">
      <c r="A72" s="40">
        <f>IF(Einstellungen!$B$6="","",Einstellungen!$B$6-WEEKDAY(Einstellungen!$B$6,2)+1)</f>
        <v/>
      </c>
      <c r="B72" s="32">
        <f>IF(A72="","",WEEKNUM(A72,21))</f>
        <v/>
      </c>
      <c r="C72" s="44">
        <f>IF($A72="","",IF(COUNTIF($A$8:$A$67,($A72+0))&gt;0,IF(INDEX($C$8:$C$67,MATCH(($A72+0),$A$8:$A$67,0))="","?",INDEX($C$8:$C$67,MATCH(($A72+0),$A$8:$A$67,0)))&amp;IF(COUNTIF($A$8:$A$67,($A72+0))&gt;1," +"&amp;(COUNTIF($A$8:$A$67,($A72+0))-1),""),IF(COUNTIFS(Einstellungen!$A$23:$A$34,"&lt;="&amp;($A72+0),Einstellungen!$B$23:$B$34,"&gt;="&amp;($A72+0))&gt;0,"Ferien",IF(COUNTIFS(Einstellungen!$A$38:$A$43,"&lt;="&amp;($A72+0),Einstellungen!$B$38:$B$43,"&gt;="&amp;($A72+0))&gt;0,"Sperre",IF(COUNTIF(Einstellungen!$A$47:$A$50,($A72+0))&gt;0,"Nachschr.","")))))</f>
        <v/>
      </c>
      <c r="D72" s="44">
        <f>IF($A72="","",IF(COUNTIF($A$8:$A$67,($A72+1))&gt;0,IF(INDEX($C$8:$C$67,MATCH(($A72+1),$A$8:$A$67,0))="","?",INDEX($C$8:$C$67,MATCH(($A72+1),$A$8:$A$67,0)))&amp;IF(COUNTIF($A$8:$A$67,($A72+1))&gt;1," +"&amp;(COUNTIF($A$8:$A$67,($A72+1))-1),""),IF(COUNTIFS(Einstellungen!$A$23:$A$34,"&lt;="&amp;($A72+1),Einstellungen!$B$23:$B$34,"&gt;="&amp;($A72+1))&gt;0,"Ferien",IF(COUNTIFS(Einstellungen!$A$38:$A$43,"&lt;="&amp;($A72+1),Einstellungen!$B$38:$B$43,"&gt;="&amp;($A72+1))&gt;0,"Sperre",IF(COUNTIF(Einstellungen!$A$47:$A$50,($A72+1))&gt;0,"Nachschr.","")))))</f>
        <v/>
      </c>
      <c r="E72" s="44">
        <f>IF($A72="","",IF(COUNTIF($A$8:$A$67,($A72+2))&gt;0,IF(INDEX($C$8:$C$67,MATCH(($A72+2),$A$8:$A$67,0))="","?",INDEX($C$8:$C$67,MATCH(($A72+2),$A$8:$A$67,0)))&amp;IF(COUNTIF($A$8:$A$67,($A72+2))&gt;1," +"&amp;(COUNTIF($A$8:$A$67,($A72+2))-1),""),IF(COUNTIFS(Einstellungen!$A$23:$A$34,"&lt;="&amp;($A72+2),Einstellungen!$B$23:$B$34,"&gt;="&amp;($A72+2))&gt;0,"Ferien",IF(COUNTIFS(Einstellungen!$A$38:$A$43,"&lt;="&amp;($A72+2),Einstellungen!$B$38:$B$43,"&gt;="&amp;($A72+2))&gt;0,"Sperre",IF(COUNTIF(Einstellungen!$A$47:$A$50,($A72+2))&gt;0,"Nachschr.","")))))</f>
        <v/>
      </c>
      <c r="F72" s="44">
        <f>IF($A72="","",IF(COUNTIF($A$8:$A$67,($A72+3))&gt;0,IF(INDEX($C$8:$C$67,MATCH(($A72+3),$A$8:$A$67,0))="","?",INDEX($C$8:$C$67,MATCH(($A72+3),$A$8:$A$67,0)))&amp;IF(COUNTIF($A$8:$A$67,($A72+3))&gt;1," +"&amp;(COUNTIF($A$8:$A$67,($A72+3))-1),""),IF(COUNTIFS(Einstellungen!$A$23:$A$34,"&lt;="&amp;($A72+3),Einstellungen!$B$23:$B$34,"&gt;="&amp;($A72+3))&gt;0,"Ferien",IF(COUNTIFS(Einstellungen!$A$38:$A$43,"&lt;="&amp;($A72+3),Einstellungen!$B$38:$B$43,"&gt;="&amp;($A72+3))&gt;0,"Sperre",IF(COUNTIF(Einstellungen!$A$47:$A$50,($A72+3))&gt;0,"Nachschr.","")))))</f>
        <v/>
      </c>
      <c r="G72" s="44">
        <f>IF($A72="","",IF(COUNTIF($A$8:$A$67,($A72+4))&gt;0,IF(INDEX($C$8:$C$67,MATCH(($A72+4),$A$8:$A$67,0))="","?",INDEX($C$8:$C$67,MATCH(($A72+4),$A$8:$A$67,0)))&amp;IF(COUNTIF($A$8:$A$67,($A72+4))&gt;1," +"&amp;(COUNTIF($A$8:$A$67,($A72+4))-1),""),IF(COUNTIFS(Einstellungen!$A$23:$A$34,"&lt;="&amp;($A72+4),Einstellungen!$B$23:$B$34,"&gt;="&amp;($A72+4))&gt;0,"Ferien",IF(COUNTIFS(Einstellungen!$A$38:$A$43,"&lt;="&amp;($A72+4),Einstellungen!$B$38:$B$43,"&gt;="&amp;($A72+4))&gt;0,"Sperre",IF(COUNTIF(Einstellungen!$A$47:$A$50,($A72+4))&gt;0,"Nachschr.","")))))</f>
        <v/>
      </c>
      <c r="H72" s="44">
        <f>IF($A72="","",IF(COUNTIF($A$8:$A$67,($A72+5))&gt;0,IF(INDEX($C$8:$C$67,MATCH(($A72+5),$A$8:$A$67,0))="","?",INDEX($C$8:$C$67,MATCH(($A72+5),$A$8:$A$67,0)))&amp;IF(COUNTIF($A$8:$A$67,($A72+5))&gt;1," +"&amp;(COUNTIF($A$8:$A$67,($A72+5))-1),""),IF(COUNTIFS(Einstellungen!$A$23:$A$34,"&lt;="&amp;($A72+5),Einstellungen!$B$23:$B$34,"&gt;="&amp;($A72+5))&gt;0,"Ferien",IF(COUNTIFS(Einstellungen!$A$38:$A$43,"&lt;="&amp;($A72+5),Einstellungen!$B$38:$B$43,"&gt;="&amp;($A72+5))&gt;0,"Sperre",IF(COUNTIF(Einstellungen!$A$47:$A$50,($A72+5))&gt;0,"Nachschr.","")))))</f>
        <v/>
      </c>
      <c r="I72" s="32">
        <f>IF(A72="","",COUNTIFS($I$8:$I$67,A72,$D$8:$D$67,"Klassenarbeit"))</f>
        <v/>
      </c>
      <c r="J72" s="32">
        <f>IF(A72="","",IF(A72&lt;=Einstellungen!$C$6,1,2))</f>
        <v/>
      </c>
    </row>
    <row r="73">
      <c r="A73" s="40">
        <f>IF(A72="","",IF(A72+7&gt;Einstellungen!$C$7,"",A72+7))</f>
        <v/>
      </c>
      <c r="B73" s="32">
        <f>IF(A73="","",WEEKNUM(A73,21))</f>
        <v/>
      </c>
      <c r="C73" s="44">
        <f>IF($A73="","",IF(COUNTIF($A$8:$A$67,($A73+0))&gt;0,IF(INDEX($C$8:$C$67,MATCH(($A73+0),$A$8:$A$67,0))="","?",INDEX($C$8:$C$67,MATCH(($A73+0),$A$8:$A$67,0)))&amp;IF(COUNTIF($A$8:$A$67,($A73+0))&gt;1," +"&amp;(COUNTIF($A$8:$A$67,($A73+0))-1),""),IF(COUNTIFS(Einstellungen!$A$23:$A$34,"&lt;="&amp;($A73+0),Einstellungen!$B$23:$B$34,"&gt;="&amp;($A73+0))&gt;0,"Ferien",IF(COUNTIFS(Einstellungen!$A$38:$A$43,"&lt;="&amp;($A73+0),Einstellungen!$B$38:$B$43,"&gt;="&amp;($A73+0))&gt;0,"Sperre",IF(COUNTIF(Einstellungen!$A$47:$A$50,($A73+0))&gt;0,"Nachschr.","")))))</f>
        <v/>
      </c>
      <c r="D73" s="44">
        <f>IF($A73="","",IF(COUNTIF($A$8:$A$67,($A73+1))&gt;0,IF(INDEX($C$8:$C$67,MATCH(($A73+1),$A$8:$A$67,0))="","?",INDEX($C$8:$C$67,MATCH(($A73+1),$A$8:$A$67,0)))&amp;IF(COUNTIF($A$8:$A$67,($A73+1))&gt;1," +"&amp;(COUNTIF($A$8:$A$67,($A73+1))-1),""),IF(COUNTIFS(Einstellungen!$A$23:$A$34,"&lt;="&amp;($A73+1),Einstellungen!$B$23:$B$34,"&gt;="&amp;($A73+1))&gt;0,"Ferien",IF(COUNTIFS(Einstellungen!$A$38:$A$43,"&lt;="&amp;($A73+1),Einstellungen!$B$38:$B$43,"&gt;="&amp;($A73+1))&gt;0,"Sperre",IF(COUNTIF(Einstellungen!$A$47:$A$50,($A73+1))&gt;0,"Nachschr.","")))))</f>
        <v/>
      </c>
      <c r="E73" s="44">
        <f>IF($A73="","",IF(COUNTIF($A$8:$A$67,($A73+2))&gt;0,IF(INDEX($C$8:$C$67,MATCH(($A73+2),$A$8:$A$67,0))="","?",INDEX($C$8:$C$67,MATCH(($A73+2),$A$8:$A$67,0)))&amp;IF(COUNTIF($A$8:$A$67,($A73+2))&gt;1," +"&amp;(COUNTIF($A$8:$A$67,($A73+2))-1),""),IF(COUNTIFS(Einstellungen!$A$23:$A$34,"&lt;="&amp;($A73+2),Einstellungen!$B$23:$B$34,"&gt;="&amp;($A73+2))&gt;0,"Ferien",IF(COUNTIFS(Einstellungen!$A$38:$A$43,"&lt;="&amp;($A73+2),Einstellungen!$B$38:$B$43,"&gt;="&amp;($A73+2))&gt;0,"Sperre",IF(COUNTIF(Einstellungen!$A$47:$A$50,($A73+2))&gt;0,"Nachschr.","")))))</f>
        <v/>
      </c>
      <c r="F73" s="44">
        <f>IF($A73="","",IF(COUNTIF($A$8:$A$67,($A73+3))&gt;0,IF(INDEX($C$8:$C$67,MATCH(($A73+3),$A$8:$A$67,0))="","?",INDEX($C$8:$C$67,MATCH(($A73+3),$A$8:$A$67,0)))&amp;IF(COUNTIF($A$8:$A$67,($A73+3))&gt;1," +"&amp;(COUNTIF($A$8:$A$67,($A73+3))-1),""),IF(COUNTIFS(Einstellungen!$A$23:$A$34,"&lt;="&amp;($A73+3),Einstellungen!$B$23:$B$34,"&gt;="&amp;($A73+3))&gt;0,"Ferien",IF(COUNTIFS(Einstellungen!$A$38:$A$43,"&lt;="&amp;($A73+3),Einstellungen!$B$38:$B$43,"&gt;="&amp;($A73+3))&gt;0,"Sperre",IF(COUNTIF(Einstellungen!$A$47:$A$50,($A73+3))&gt;0,"Nachschr.","")))))</f>
        <v/>
      </c>
      <c r="G73" s="44">
        <f>IF($A73="","",IF(COUNTIF($A$8:$A$67,($A73+4))&gt;0,IF(INDEX($C$8:$C$67,MATCH(($A73+4),$A$8:$A$67,0))="","?",INDEX($C$8:$C$67,MATCH(($A73+4),$A$8:$A$67,0)))&amp;IF(COUNTIF($A$8:$A$67,($A73+4))&gt;1," +"&amp;(COUNTIF($A$8:$A$67,($A73+4))-1),""),IF(COUNTIFS(Einstellungen!$A$23:$A$34,"&lt;="&amp;($A73+4),Einstellungen!$B$23:$B$34,"&gt;="&amp;($A73+4))&gt;0,"Ferien",IF(COUNTIFS(Einstellungen!$A$38:$A$43,"&lt;="&amp;($A73+4),Einstellungen!$B$38:$B$43,"&gt;="&amp;($A73+4))&gt;0,"Sperre",IF(COUNTIF(Einstellungen!$A$47:$A$50,($A73+4))&gt;0,"Nachschr.","")))))</f>
        <v/>
      </c>
      <c r="H73" s="44">
        <f>IF($A73="","",IF(COUNTIF($A$8:$A$67,($A73+5))&gt;0,IF(INDEX($C$8:$C$67,MATCH(($A73+5),$A$8:$A$67,0))="","?",INDEX($C$8:$C$67,MATCH(($A73+5),$A$8:$A$67,0)))&amp;IF(COUNTIF($A$8:$A$67,($A73+5))&gt;1," +"&amp;(COUNTIF($A$8:$A$67,($A73+5))-1),""),IF(COUNTIFS(Einstellungen!$A$23:$A$34,"&lt;="&amp;($A73+5),Einstellungen!$B$23:$B$34,"&gt;="&amp;($A73+5))&gt;0,"Ferien",IF(COUNTIFS(Einstellungen!$A$38:$A$43,"&lt;="&amp;($A73+5),Einstellungen!$B$38:$B$43,"&gt;="&amp;($A73+5))&gt;0,"Sperre",IF(COUNTIF(Einstellungen!$A$47:$A$50,($A73+5))&gt;0,"Nachschr.","")))))</f>
        <v/>
      </c>
      <c r="I73" s="32">
        <f>IF(A73="","",COUNTIFS($I$8:$I$67,A73,$D$8:$D$67,"Klassenarbeit"))</f>
        <v/>
      </c>
      <c r="J73" s="32">
        <f>IF(A73="","",IF(A73&lt;=Einstellungen!$C$6,1,2))</f>
        <v/>
      </c>
    </row>
    <row r="74">
      <c r="A74" s="40">
        <f>IF(A73="","",IF(A73+7&gt;Einstellungen!$C$7,"",A73+7))</f>
        <v/>
      </c>
      <c r="B74" s="32">
        <f>IF(A74="","",WEEKNUM(A74,21))</f>
        <v/>
      </c>
      <c r="C74" s="44">
        <f>IF($A74="","",IF(COUNTIF($A$8:$A$67,($A74+0))&gt;0,IF(INDEX($C$8:$C$67,MATCH(($A74+0),$A$8:$A$67,0))="","?",INDEX($C$8:$C$67,MATCH(($A74+0),$A$8:$A$67,0)))&amp;IF(COUNTIF($A$8:$A$67,($A74+0))&gt;1," +"&amp;(COUNTIF($A$8:$A$67,($A74+0))-1),""),IF(COUNTIFS(Einstellungen!$A$23:$A$34,"&lt;="&amp;($A74+0),Einstellungen!$B$23:$B$34,"&gt;="&amp;($A74+0))&gt;0,"Ferien",IF(COUNTIFS(Einstellungen!$A$38:$A$43,"&lt;="&amp;($A74+0),Einstellungen!$B$38:$B$43,"&gt;="&amp;($A74+0))&gt;0,"Sperre",IF(COUNTIF(Einstellungen!$A$47:$A$50,($A74+0))&gt;0,"Nachschr.","")))))</f>
        <v/>
      </c>
      <c r="D74" s="44">
        <f>IF($A74="","",IF(COUNTIF($A$8:$A$67,($A74+1))&gt;0,IF(INDEX($C$8:$C$67,MATCH(($A74+1),$A$8:$A$67,0))="","?",INDEX($C$8:$C$67,MATCH(($A74+1),$A$8:$A$67,0)))&amp;IF(COUNTIF($A$8:$A$67,($A74+1))&gt;1," +"&amp;(COUNTIF($A$8:$A$67,($A74+1))-1),""),IF(COUNTIFS(Einstellungen!$A$23:$A$34,"&lt;="&amp;($A74+1),Einstellungen!$B$23:$B$34,"&gt;="&amp;($A74+1))&gt;0,"Ferien",IF(COUNTIFS(Einstellungen!$A$38:$A$43,"&lt;="&amp;($A74+1),Einstellungen!$B$38:$B$43,"&gt;="&amp;($A74+1))&gt;0,"Sperre",IF(COUNTIF(Einstellungen!$A$47:$A$50,($A74+1))&gt;0,"Nachschr.","")))))</f>
        <v/>
      </c>
      <c r="E74" s="44">
        <f>IF($A74="","",IF(COUNTIF($A$8:$A$67,($A74+2))&gt;0,IF(INDEX($C$8:$C$67,MATCH(($A74+2),$A$8:$A$67,0))="","?",INDEX($C$8:$C$67,MATCH(($A74+2),$A$8:$A$67,0)))&amp;IF(COUNTIF($A$8:$A$67,($A74+2))&gt;1," +"&amp;(COUNTIF($A$8:$A$67,($A74+2))-1),""),IF(COUNTIFS(Einstellungen!$A$23:$A$34,"&lt;="&amp;($A74+2),Einstellungen!$B$23:$B$34,"&gt;="&amp;($A74+2))&gt;0,"Ferien",IF(COUNTIFS(Einstellungen!$A$38:$A$43,"&lt;="&amp;($A74+2),Einstellungen!$B$38:$B$43,"&gt;="&amp;($A74+2))&gt;0,"Sperre",IF(COUNTIF(Einstellungen!$A$47:$A$50,($A74+2))&gt;0,"Nachschr.","")))))</f>
        <v/>
      </c>
      <c r="F74" s="44">
        <f>IF($A74="","",IF(COUNTIF($A$8:$A$67,($A74+3))&gt;0,IF(INDEX($C$8:$C$67,MATCH(($A74+3),$A$8:$A$67,0))="","?",INDEX($C$8:$C$67,MATCH(($A74+3),$A$8:$A$67,0)))&amp;IF(COUNTIF($A$8:$A$67,($A74+3))&gt;1," +"&amp;(COUNTIF($A$8:$A$67,($A74+3))-1),""),IF(COUNTIFS(Einstellungen!$A$23:$A$34,"&lt;="&amp;($A74+3),Einstellungen!$B$23:$B$34,"&gt;="&amp;($A74+3))&gt;0,"Ferien",IF(COUNTIFS(Einstellungen!$A$38:$A$43,"&lt;="&amp;($A74+3),Einstellungen!$B$38:$B$43,"&gt;="&amp;($A74+3))&gt;0,"Sperre",IF(COUNTIF(Einstellungen!$A$47:$A$50,($A74+3))&gt;0,"Nachschr.","")))))</f>
        <v/>
      </c>
      <c r="G74" s="44">
        <f>IF($A74="","",IF(COUNTIF($A$8:$A$67,($A74+4))&gt;0,IF(INDEX($C$8:$C$67,MATCH(($A74+4),$A$8:$A$67,0))="","?",INDEX($C$8:$C$67,MATCH(($A74+4),$A$8:$A$67,0)))&amp;IF(COUNTIF($A$8:$A$67,($A74+4))&gt;1," +"&amp;(COUNTIF($A$8:$A$67,($A74+4))-1),""),IF(COUNTIFS(Einstellungen!$A$23:$A$34,"&lt;="&amp;($A74+4),Einstellungen!$B$23:$B$34,"&gt;="&amp;($A74+4))&gt;0,"Ferien",IF(COUNTIFS(Einstellungen!$A$38:$A$43,"&lt;="&amp;($A74+4),Einstellungen!$B$38:$B$43,"&gt;="&amp;($A74+4))&gt;0,"Sperre",IF(COUNTIF(Einstellungen!$A$47:$A$50,($A74+4))&gt;0,"Nachschr.","")))))</f>
        <v/>
      </c>
      <c r="H74" s="44">
        <f>IF($A74="","",IF(COUNTIF($A$8:$A$67,($A74+5))&gt;0,IF(INDEX($C$8:$C$67,MATCH(($A74+5),$A$8:$A$67,0))="","?",INDEX($C$8:$C$67,MATCH(($A74+5),$A$8:$A$67,0)))&amp;IF(COUNTIF($A$8:$A$67,($A74+5))&gt;1," +"&amp;(COUNTIF($A$8:$A$67,($A74+5))-1),""),IF(COUNTIFS(Einstellungen!$A$23:$A$34,"&lt;="&amp;($A74+5),Einstellungen!$B$23:$B$34,"&gt;="&amp;($A74+5))&gt;0,"Ferien",IF(COUNTIFS(Einstellungen!$A$38:$A$43,"&lt;="&amp;($A74+5),Einstellungen!$B$38:$B$43,"&gt;="&amp;($A74+5))&gt;0,"Sperre",IF(COUNTIF(Einstellungen!$A$47:$A$50,($A74+5))&gt;0,"Nachschr.","")))))</f>
        <v/>
      </c>
      <c r="I74" s="32">
        <f>IF(A74="","",COUNTIFS($I$8:$I$67,A74,$D$8:$D$67,"Klassenarbeit"))</f>
        <v/>
      </c>
      <c r="J74" s="32">
        <f>IF(A74="","",IF(A74&lt;=Einstellungen!$C$6,1,2))</f>
        <v/>
      </c>
    </row>
    <row r="75">
      <c r="A75" s="40">
        <f>IF(A74="","",IF(A74+7&gt;Einstellungen!$C$7,"",A74+7))</f>
        <v/>
      </c>
      <c r="B75" s="32">
        <f>IF(A75="","",WEEKNUM(A75,21))</f>
        <v/>
      </c>
      <c r="C75" s="44">
        <f>IF($A75="","",IF(COUNTIF($A$8:$A$67,($A75+0))&gt;0,IF(INDEX($C$8:$C$67,MATCH(($A75+0),$A$8:$A$67,0))="","?",INDEX($C$8:$C$67,MATCH(($A75+0),$A$8:$A$67,0)))&amp;IF(COUNTIF($A$8:$A$67,($A75+0))&gt;1," +"&amp;(COUNTIF($A$8:$A$67,($A75+0))-1),""),IF(COUNTIFS(Einstellungen!$A$23:$A$34,"&lt;="&amp;($A75+0),Einstellungen!$B$23:$B$34,"&gt;="&amp;($A75+0))&gt;0,"Ferien",IF(COUNTIFS(Einstellungen!$A$38:$A$43,"&lt;="&amp;($A75+0),Einstellungen!$B$38:$B$43,"&gt;="&amp;($A75+0))&gt;0,"Sperre",IF(COUNTIF(Einstellungen!$A$47:$A$50,($A75+0))&gt;0,"Nachschr.","")))))</f>
        <v/>
      </c>
      <c r="D75" s="44">
        <f>IF($A75="","",IF(COUNTIF($A$8:$A$67,($A75+1))&gt;0,IF(INDEX($C$8:$C$67,MATCH(($A75+1),$A$8:$A$67,0))="","?",INDEX($C$8:$C$67,MATCH(($A75+1),$A$8:$A$67,0)))&amp;IF(COUNTIF($A$8:$A$67,($A75+1))&gt;1," +"&amp;(COUNTIF($A$8:$A$67,($A75+1))-1),""),IF(COUNTIFS(Einstellungen!$A$23:$A$34,"&lt;="&amp;($A75+1),Einstellungen!$B$23:$B$34,"&gt;="&amp;($A75+1))&gt;0,"Ferien",IF(COUNTIFS(Einstellungen!$A$38:$A$43,"&lt;="&amp;($A75+1),Einstellungen!$B$38:$B$43,"&gt;="&amp;($A75+1))&gt;0,"Sperre",IF(COUNTIF(Einstellungen!$A$47:$A$50,($A75+1))&gt;0,"Nachschr.","")))))</f>
        <v/>
      </c>
      <c r="E75" s="44">
        <f>IF($A75="","",IF(COUNTIF($A$8:$A$67,($A75+2))&gt;0,IF(INDEX($C$8:$C$67,MATCH(($A75+2),$A$8:$A$67,0))="","?",INDEX($C$8:$C$67,MATCH(($A75+2),$A$8:$A$67,0)))&amp;IF(COUNTIF($A$8:$A$67,($A75+2))&gt;1," +"&amp;(COUNTIF($A$8:$A$67,($A75+2))-1),""),IF(COUNTIFS(Einstellungen!$A$23:$A$34,"&lt;="&amp;($A75+2),Einstellungen!$B$23:$B$34,"&gt;="&amp;($A75+2))&gt;0,"Ferien",IF(COUNTIFS(Einstellungen!$A$38:$A$43,"&lt;="&amp;($A75+2),Einstellungen!$B$38:$B$43,"&gt;="&amp;($A75+2))&gt;0,"Sperre",IF(COUNTIF(Einstellungen!$A$47:$A$50,($A75+2))&gt;0,"Nachschr.","")))))</f>
        <v/>
      </c>
      <c r="F75" s="44">
        <f>IF($A75="","",IF(COUNTIF($A$8:$A$67,($A75+3))&gt;0,IF(INDEX($C$8:$C$67,MATCH(($A75+3),$A$8:$A$67,0))="","?",INDEX($C$8:$C$67,MATCH(($A75+3),$A$8:$A$67,0)))&amp;IF(COUNTIF($A$8:$A$67,($A75+3))&gt;1," +"&amp;(COUNTIF($A$8:$A$67,($A75+3))-1),""),IF(COUNTIFS(Einstellungen!$A$23:$A$34,"&lt;="&amp;($A75+3),Einstellungen!$B$23:$B$34,"&gt;="&amp;($A75+3))&gt;0,"Ferien",IF(COUNTIFS(Einstellungen!$A$38:$A$43,"&lt;="&amp;($A75+3),Einstellungen!$B$38:$B$43,"&gt;="&amp;($A75+3))&gt;0,"Sperre",IF(COUNTIF(Einstellungen!$A$47:$A$50,($A75+3))&gt;0,"Nachschr.","")))))</f>
        <v/>
      </c>
      <c r="G75" s="44">
        <f>IF($A75="","",IF(COUNTIF($A$8:$A$67,($A75+4))&gt;0,IF(INDEX($C$8:$C$67,MATCH(($A75+4),$A$8:$A$67,0))="","?",INDEX($C$8:$C$67,MATCH(($A75+4),$A$8:$A$67,0)))&amp;IF(COUNTIF($A$8:$A$67,($A75+4))&gt;1," +"&amp;(COUNTIF($A$8:$A$67,($A75+4))-1),""),IF(COUNTIFS(Einstellungen!$A$23:$A$34,"&lt;="&amp;($A75+4),Einstellungen!$B$23:$B$34,"&gt;="&amp;($A75+4))&gt;0,"Ferien",IF(COUNTIFS(Einstellungen!$A$38:$A$43,"&lt;="&amp;($A75+4),Einstellungen!$B$38:$B$43,"&gt;="&amp;($A75+4))&gt;0,"Sperre",IF(COUNTIF(Einstellungen!$A$47:$A$50,($A75+4))&gt;0,"Nachschr.","")))))</f>
        <v/>
      </c>
      <c r="H75" s="44">
        <f>IF($A75="","",IF(COUNTIF($A$8:$A$67,($A75+5))&gt;0,IF(INDEX($C$8:$C$67,MATCH(($A75+5),$A$8:$A$67,0))="","?",INDEX($C$8:$C$67,MATCH(($A75+5),$A$8:$A$67,0)))&amp;IF(COUNTIF($A$8:$A$67,($A75+5))&gt;1," +"&amp;(COUNTIF($A$8:$A$67,($A75+5))-1),""),IF(COUNTIFS(Einstellungen!$A$23:$A$34,"&lt;="&amp;($A75+5),Einstellungen!$B$23:$B$34,"&gt;="&amp;($A75+5))&gt;0,"Ferien",IF(COUNTIFS(Einstellungen!$A$38:$A$43,"&lt;="&amp;($A75+5),Einstellungen!$B$38:$B$43,"&gt;="&amp;($A75+5))&gt;0,"Sperre",IF(COUNTIF(Einstellungen!$A$47:$A$50,($A75+5))&gt;0,"Nachschr.","")))))</f>
        <v/>
      </c>
      <c r="I75" s="32">
        <f>IF(A75="","",COUNTIFS($I$8:$I$67,A75,$D$8:$D$67,"Klassenarbeit"))</f>
        <v/>
      </c>
      <c r="J75" s="32">
        <f>IF(A75="","",IF(A75&lt;=Einstellungen!$C$6,1,2))</f>
        <v/>
      </c>
    </row>
    <row r="76">
      <c r="A76" s="40">
        <f>IF(A75="","",IF(A75+7&gt;Einstellungen!$C$7,"",A75+7))</f>
        <v/>
      </c>
      <c r="B76" s="32">
        <f>IF(A76="","",WEEKNUM(A76,21))</f>
        <v/>
      </c>
      <c r="C76" s="44">
        <f>IF($A76="","",IF(COUNTIF($A$8:$A$67,($A76+0))&gt;0,IF(INDEX($C$8:$C$67,MATCH(($A76+0),$A$8:$A$67,0))="","?",INDEX($C$8:$C$67,MATCH(($A76+0),$A$8:$A$67,0)))&amp;IF(COUNTIF($A$8:$A$67,($A76+0))&gt;1," +"&amp;(COUNTIF($A$8:$A$67,($A76+0))-1),""),IF(COUNTIFS(Einstellungen!$A$23:$A$34,"&lt;="&amp;($A76+0),Einstellungen!$B$23:$B$34,"&gt;="&amp;($A76+0))&gt;0,"Ferien",IF(COUNTIFS(Einstellungen!$A$38:$A$43,"&lt;="&amp;($A76+0),Einstellungen!$B$38:$B$43,"&gt;="&amp;($A76+0))&gt;0,"Sperre",IF(COUNTIF(Einstellungen!$A$47:$A$50,($A76+0))&gt;0,"Nachschr.","")))))</f>
        <v/>
      </c>
      <c r="D76" s="44">
        <f>IF($A76="","",IF(COUNTIF($A$8:$A$67,($A76+1))&gt;0,IF(INDEX($C$8:$C$67,MATCH(($A76+1),$A$8:$A$67,0))="","?",INDEX($C$8:$C$67,MATCH(($A76+1),$A$8:$A$67,0)))&amp;IF(COUNTIF($A$8:$A$67,($A76+1))&gt;1," +"&amp;(COUNTIF($A$8:$A$67,($A76+1))-1),""),IF(COUNTIFS(Einstellungen!$A$23:$A$34,"&lt;="&amp;($A76+1),Einstellungen!$B$23:$B$34,"&gt;="&amp;($A76+1))&gt;0,"Ferien",IF(COUNTIFS(Einstellungen!$A$38:$A$43,"&lt;="&amp;($A76+1),Einstellungen!$B$38:$B$43,"&gt;="&amp;($A76+1))&gt;0,"Sperre",IF(COUNTIF(Einstellungen!$A$47:$A$50,($A76+1))&gt;0,"Nachschr.","")))))</f>
        <v/>
      </c>
      <c r="E76" s="44">
        <f>IF($A76="","",IF(COUNTIF($A$8:$A$67,($A76+2))&gt;0,IF(INDEX($C$8:$C$67,MATCH(($A76+2),$A$8:$A$67,0))="","?",INDEX($C$8:$C$67,MATCH(($A76+2),$A$8:$A$67,0)))&amp;IF(COUNTIF($A$8:$A$67,($A76+2))&gt;1," +"&amp;(COUNTIF($A$8:$A$67,($A76+2))-1),""),IF(COUNTIFS(Einstellungen!$A$23:$A$34,"&lt;="&amp;($A76+2),Einstellungen!$B$23:$B$34,"&gt;="&amp;($A76+2))&gt;0,"Ferien",IF(COUNTIFS(Einstellungen!$A$38:$A$43,"&lt;="&amp;($A76+2),Einstellungen!$B$38:$B$43,"&gt;="&amp;($A76+2))&gt;0,"Sperre",IF(COUNTIF(Einstellungen!$A$47:$A$50,($A76+2))&gt;0,"Nachschr.","")))))</f>
        <v/>
      </c>
      <c r="F76" s="44">
        <f>IF($A76="","",IF(COUNTIF($A$8:$A$67,($A76+3))&gt;0,IF(INDEX($C$8:$C$67,MATCH(($A76+3),$A$8:$A$67,0))="","?",INDEX($C$8:$C$67,MATCH(($A76+3),$A$8:$A$67,0)))&amp;IF(COUNTIF($A$8:$A$67,($A76+3))&gt;1," +"&amp;(COUNTIF($A$8:$A$67,($A76+3))-1),""),IF(COUNTIFS(Einstellungen!$A$23:$A$34,"&lt;="&amp;($A76+3),Einstellungen!$B$23:$B$34,"&gt;="&amp;($A76+3))&gt;0,"Ferien",IF(COUNTIFS(Einstellungen!$A$38:$A$43,"&lt;="&amp;($A76+3),Einstellungen!$B$38:$B$43,"&gt;="&amp;($A76+3))&gt;0,"Sperre",IF(COUNTIF(Einstellungen!$A$47:$A$50,($A76+3))&gt;0,"Nachschr.","")))))</f>
        <v/>
      </c>
      <c r="G76" s="44">
        <f>IF($A76="","",IF(COUNTIF($A$8:$A$67,($A76+4))&gt;0,IF(INDEX($C$8:$C$67,MATCH(($A76+4),$A$8:$A$67,0))="","?",INDEX($C$8:$C$67,MATCH(($A76+4),$A$8:$A$67,0)))&amp;IF(COUNTIF($A$8:$A$67,($A76+4))&gt;1," +"&amp;(COUNTIF($A$8:$A$67,($A76+4))-1),""),IF(COUNTIFS(Einstellungen!$A$23:$A$34,"&lt;="&amp;($A76+4),Einstellungen!$B$23:$B$34,"&gt;="&amp;($A76+4))&gt;0,"Ferien",IF(COUNTIFS(Einstellungen!$A$38:$A$43,"&lt;="&amp;($A76+4),Einstellungen!$B$38:$B$43,"&gt;="&amp;($A76+4))&gt;0,"Sperre",IF(COUNTIF(Einstellungen!$A$47:$A$50,($A76+4))&gt;0,"Nachschr.","")))))</f>
        <v/>
      </c>
      <c r="H76" s="44">
        <f>IF($A76="","",IF(COUNTIF($A$8:$A$67,($A76+5))&gt;0,IF(INDEX($C$8:$C$67,MATCH(($A76+5),$A$8:$A$67,0))="","?",INDEX($C$8:$C$67,MATCH(($A76+5),$A$8:$A$67,0)))&amp;IF(COUNTIF($A$8:$A$67,($A76+5))&gt;1," +"&amp;(COUNTIF($A$8:$A$67,($A76+5))-1),""),IF(COUNTIFS(Einstellungen!$A$23:$A$34,"&lt;="&amp;($A76+5),Einstellungen!$B$23:$B$34,"&gt;="&amp;($A76+5))&gt;0,"Ferien",IF(COUNTIFS(Einstellungen!$A$38:$A$43,"&lt;="&amp;($A76+5),Einstellungen!$B$38:$B$43,"&gt;="&amp;($A76+5))&gt;0,"Sperre",IF(COUNTIF(Einstellungen!$A$47:$A$50,($A76+5))&gt;0,"Nachschr.","")))))</f>
        <v/>
      </c>
      <c r="I76" s="32">
        <f>IF(A76="","",COUNTIFS($I$8:$I$67,A76,$D$8:$D$67,"Klassenarbeit"))</f>
        <v/>
      </c>
      <c r="J76" s="32">
        <f>IF(A76="","",IF(A76&lt;=Einstellungen!$C$6,1,2))</f>
        <v/>
      </c>
    </row>
    <row r="77">
      <c r="A77" s="40">
        <f>IF(A76="","",IF(A76+7&gt;Einstellungen!$C$7,"",A76+7))</f>
        <v/>
      </c>
      <c r="B77" s="32">
        <f>IF(A77="","",WEEKNUM(A77,21))</f>
        <v/>
      </c>
      <c r="C77" s="44">
        <f>IF($A77="","",IF(COUNTIF($A$8:$A$67,($A77+0))&gt;0,IF(INDEX($C$8:$C$67,MATCH(($A77+0),$A$8:$A$67,0))="","?",INDEX($C$8:$C$67,MATCH(($A77+0),$A$8:$A$67,0)))&amp;IF(COUNTIF($A$8:$A$67,($A77+0))&gt;1," +"&amp;(COUNTIF($A$8:$A$67,($A77+0))-1),""),IF(COUNTIFS(Einstellungen!$A$23:$A$34,"&lt;="&amp;($A77+0),Einstellungen!$B$23:$B$34,"&gt;="&amp;($A77+0))&gt;0,"Ferien",IF(COUNTIFS(Einstellungen!$A$38:$A$43,"&lt;="&amp;($A77+0),Einstellungen!$B$38:$B$43,"&gt;="&amp;($A77+0))&gt;0,"Sperre",IF(COUNTIF(Einstellungen!$A$47:$A$50,($A77+0))&gt;0,"Nachschr.","")))))</f>
        <v/>
      </c>
      <c r="D77" s="44">
        <f>IF($A77="","",IF(COUNTIF($A$8:$A$67,($A77+1))&gt;0,IF(INDEX($C$8:$C$67,MATCH(($A77+1),$A$8:$A$67,0))="","?",INDEX($C$8:$C$67,MATCH(($A77+1),$A$8:$A$67,0)))&amp;IF(COUNTIF($A$8:$A$67,($A77+1))&gt;1," +"&amp;(COUNTIF($A$8:$A$67,($A77+1))-1),""),IF(COUNTIFS(Einstellungen!$A$23:$A$34,"&lt;="&amp;($A77+1),Einstellungen!$B$23:$B$34,"&gt;="&amp;($A77+1))&gt;0,"Ferien",IF(COUNTIFS(Einstellungen!$A$38:$A$43,"&lt;="&amp;($A77+1),Einstellungen!$B$38:$B$43,"&gt;="&amp;($A77+1))&gt;0,"Sperre",IF(COUNTIF(Einstellungen!$A$47:$A$50,($A77+1))&gt;0,"Nachschr.","")))))</f>
        <v/>
      </c>
      <c r="E77" s="44">
        <f>IF($A77="","",IF(COUNTIF($A$8:$A$67,($A77+2))&gt;0,IF(INDEX($C$8:$C$67,MATCH(($A77+2),$A$8:$A$67,0))="","?",INDEX($C$8:$C$67,MATCH(($A77+2),$A$8:$A$67,0)))&amp;IF(COUNTIF($A$8:$A$67,($A77+2))&gt;1," +"&amp;(COUNTIF($A$8:$A$67,($A77+2))-1),""),IF(COUNTIFS(Einstellungen!$A$23:$A$34,"&lt;="&amp;($A77+2),Einstellungen!$B$23:$B$34,"&gt;="&amp;($A77+2))&gt;0,"Ferien",IF(COUNTIFS(Einstellungen!$A$38:$A$43,"&lt;="&amp;($A77+2),Einstellungen!$B$38:$B$43,"&gt;="&amp;($A77+2))&gt;0,"Sperre",IF(COUNTIF(Einstellungen!$A$47:$A$50,($A77+2))&gt;0,"Nachschr.","")))))</f>
        <v/>
      </c>
      <c r="F77" s="44">
        <f>IF($A77="","",IF(COUNTIF($A$8:$A$67,($A77+3))&gt;0,IF(INDEX($C$8:$C$67,MATCH(($A77+3),$A$8:$A$67,0))="","?",INDEX($C$8:$C$67,MATCH(($A77+3),$A$8:$A$67,0)))&amp;IF(COUNTIF($A$8:$A$67,($A77+3))&gt;1," +"&amp;(COUNTIF($A$8:$A$67,($A77+3))-1),""),IF(COUNTIFS(Einstellungen!$A$23:$A$34,"&lt;="&amp;($A77+3),Einstellungen!$B$23:$B$34,"&gt;="&amp;($A77+3))&gt;0,"Ferien",IF(COUNTIFS(Einstellungen!$A$38:$A$43,"&lt;="&amp;($A77+3),Einstellungen!$B$38:$B$43,"&gt;="&amp;($A77+3))&gt;0,"Sperre",IF(COUNTIF(Einstellungen!$A$47:$A$50,($A77+3))&gt;0,"Nachschr.","")))))</f>
        <v/>
      </c>
      <c r="G77" s="44">
        <f>IF($A77="","",IF(COUNTIF($A$8:$A$67,($A77+4))&gt;0,IF(INDEX($C$8:$C$67,MATCH(($A77+4),$A$8:$A$67,0))="","?",INDEX($C$8:$C$67,MATCH(($A77+4),$A$8:$A$67,0)))&amp;IF(COUNTIF($A$8:$A$67,($A77+4))&gt;1," +"&amp;(COUNTIF($A$8:$A$67,($A77+4))-1),""),IF(COUNTIFS(Einstellungen!$A$23:$A$34,"&lt;="&amp;($A77+4),Einstellungen!$B$23:$B$34,"&gt;="&amp;($A77+4))&gt;0,"Ferien",IF(COUNTIFS(Einstellungen!$A$38:$A$43,"&lt;="&amp;($A77+4),Einstellungen!$B$38:$B$43,"&gt;="&amp;($A77+4))&gt;0,"Sperre",IF(COUNTIF(Einstellungen!$A$47:$A$50,($A77+4))&gt;0,"Nachschr.","")))))</f>
        <v/>
      </c>
      <c r="H77" s="44">
        <f>IF($A77="","",IF(COUNTIF($A$8:$A$67,($A77+5))&gt;0,IF(INDEX($C$8:$C$67,MATCH(($A77+5),$A$8:$A$67,0))="","?",INDEX($C$8:$C$67,MATCH(($A77+5),$A$8:$A$67,0)))&amp;IF(COUNTIF($A$8:$A$67,($A77+5))&gt;1," +"&amp;(COUNTIF($A$8:$A$67,($A77+5))-1),""),IF(COUNTIFS(Einstellungen!$A$23:$A$34,"&lt;="&amp;($A77+5),Einstellungen!$B$23:$B$34,"&gt;="&amp;($A77+5))&gt;0,"Ferien",IF(COUNTIFS(Einstellungen!$A$38:$A$43,"&lt;="&amp;($A77+5),Einstellungen!$B$38:$B$43,"&gt;="&amp;($A77+5))&gt;0,"Sperre",IF(COUNTIF(Einstellungen!$A$47:$A$50,($A77+5))&gt;0,"Nachschr.","")))))</f>
        <v/>
      </c>
      <c r="I77" s="32">
        <f>IF(A77="","",COUNTIFS($I$8:$I$67,A77,$D$8:$D$67,"Klassenarbeit"))</f>
        <v/>
      </c>
      <c r="J77" s="32">
        <f>IF(A77="","",IF(A77&lt;=Einstellungen!$C$6,1,2))</f>
        <v/>
      </c>
    </row>
    <row r="78">
      <c r="A78" s="40">
        <f>IF(A77="","",IF(A77+7&gt;Einstellungen!$C$7,"",A77+7))</f>
        <v/>
      </c>
      <c r="B78" s="32">
        <f>IF(A78="","",WEEKNUM(A78,21))</f>
        <v/>
      </c>
      <c r="C78" s="44">
        <f>IF($A78="","",IF(COUNTIF($A$8:$A$67,($A78+0))&gt;0,IF(INDEX($C$8:$C$67,MATCH(($A78+0),$A$8:$A$67,0))="","?",INDEX($C$8:$C$67,MATCH(($A78+0),$A$8:$A$67,0)))&amp;IF(COUNTIF($A$8:$A$67,($A78+0))&gt;1," +"&amp;(COUNTIF($A$8:$A$67,($A78+0))-1),""),IF(COUNTIFS(Einstellungen!$A$23:$A$34,"&lt;="&amp;($A78+0),Einstellungen!$B$23:$B$34,"&gt;="&amp;($A78+0))&gt;0,"Ferien",IF(COUNTIFS(Einstellungen!$A$38:$A$43,"&lt;="&amp;($A78+0),Einstellungen!$B$38:$B$43,"&gt;="&amp;($A78+0))&gt;0,"Sperre",IF(COUNTIF(Einstellungen!$A$47:$A$50,($A78+0))&gt;0,"Nachschr.","")))))</f>
        <v/>
      </c>
      <c r="D78" s="44">
        <f>IF($A78="","",IF(COUNTIF($A$8:$A$67,($A78+1))&gt;0,IF(INDEX($C$8:$C$67,MATCH(($A78+1),$A$8:$A$67,0))="","?",INDEX($C$8:$C$67,MATCH(($A78+1),$A$8:$A$67,0)))&amp;IF(COUNTIF($A$8:$A$67,($A78+1))&gt;1," +"&amp;(COUNTIF($A$8:$A$67,($A78+1))-1),""),IF(COUNTIFS(Einstellungen!$A$23:$A$34,"&lt;="&amp;($A78+1),Einstellungen!$B$23:$B$34,"&gt;="&amp;($A78+1))&gt;0,"Ferien",IF(COUNTIFS(Einstellungen!$A$38:$A$43,"&lt;="&amp;($A78+1),Einstellungen!$B$38:$B$43,"&gt;="&amp;($A78+1))&gt;0,"Sperre",IF(COUNTIF(Einstellungen!$A$47:$A$50,($A78+1))&gt;0,"Nachschr.","")))))</f>
        <v/>
      </c>
      <c r="E78" s="44">
        <f>IF($A78="","",IF(COUNTIF($A$8:$A$67,($A78+2))&gt;0,IF(INDEX($C$8:$C$67,MATCH(($A78+2),$A$8:$A$67,0))="","?",INDEX($C$8:$C$67,MATCH(($A78+2),$A$8:$A$67,0)))&amp;IF(COUNTIF($A$8:$A$67,($A78+2))&gt;1," +"&amp;(COUNTIF($A$8:$A$67,($A78+2))-1),""),IF(COUNTIFS(Einstellungen!$A$23:$A$34,"&lt;="&amp;($A78+2),Einstellungen!$B$23:$B$34,"&gt;="&amp;($A78+2))&gt;0,"Ferien",IF(COUNTIFS(Einstellungen!$A$38:$A$43,"&lt;="&amp;($A78+2),Einstellungen!$B$38:$B$43,"&gt;="&amp;($A78+2))&gt;0,"Sperre",IF(COUNTIF(Einstellungen!$A$47:$A$50,($A78+2))&gt;0,"Nachschr.","")))))</f>
        <v/>
      </c>
      <c r="F78" s="44">
        <f>IF($A78="","",IF(COUNTIF($A$8:$A$67,($A78+3))&gt;0,IF(INDEX($C$8:$C$67,MATCH(($A78+3),$A$8:$A$67,0))="","?",INDEX($C$8:$C$67,MATCH(($A78+3),$A$8:$A$67,0)))&amp;IF(COUNTIF($A$8:$A$67,($A78+3))&gt;1," +"&amp;(COUNTIF($A$8:$A$67,($A78+3))-1),""),IF(COUNTIFS(Einstellungen!$A$23:$A$34,"&lt;="&amp;($A78+3),Einstellungen!$B$23:$B$34,"&gt;="&amp;($A78+3))&gt;0,"Ferien",IF(COUNTIFS(Einstellungen!$A$38:$A$43,"&lt;="&amp;($A78+3),Einstellungen!$B$38:$B$43,"&gt;="&amp;($A78+3))&gt;0,"Sperre",IF(COUNTIF(Einstellungen!$A$47:$A$50,($A78+3))&gt;0,"Nachschr.","")))))</f>
        <v/>
      </c>
      <c r="G78" s="44">
        <f>IF($A78="","",IF(COUNTIF($A$8:$A$67,($A78+4))&gt;0,IF(INDEX($C$8:$C$67,MATCH(($A78+4),$A$8:$A$67,0))="","?",INDEX($C$8:$C$67,MATCH(($A78+4),$A$8:$A$67,0)))&amp;IF(COUNTIF($A$8:$A$67,($A78+4))&gt;1," +"&amp;(COUNTIF($A$8:$A$67,($A78+4))-1),""),IF(COUNTIFS(Einstellungen!$A$23:$A$34,"&lt;="&amp;($A78+4),Einstellungen!$B$23:$B$34,"&gt;="&amp;($A78+4))&gt;0,"Ferien",IF(COUNTIFS(Einstellungen!$A$38:$A$43,"&lt;="&amp;($A78+4),Einstellungen!$B$38:$B$43,"&gt;="&amp;($A78+4))&gt;0,"Sperre",IF(COUNTIF(Einstellungen!$A$47:$A$50,($A78+4))&gt;0,"Nachschr.","")))))</f>
        <v/>
      </c>
      <c r="H78" s="44">
        <f>IF($A78="","",IF(COUNTIF($A$8:$A$67,($A78+5))&gt;0,IF(INDEX($C$8:$C$67,MATCH(($A78+5),$A$8:$A$67,0))="","?",INDEX($C$8:$C$67,MATCH(($A78+5),$A$8:$A$67,0)))&amp;IF(COUNTIF($A$8:$A$67,($A78+5))&gt;1," +"&amp;(COUNTIF($A$8:$A$67,($A78+5))-1),""),IF(COUNTIFS(Einstellungen!$A$23:$A$34,"&lt;="&amp;($A78+5),Einstellungen!$B$23:$B$34,"&gt;="&amp;($A78+5))&gt;0,"Ferien",IF(COUNTIFS(Einstellungen!$A$38:$A$43,"&lt;="&amp;($A78+5),Einstellungen!$B$38:$B$43,"&gt;="&amp;($A78+5))&gt;0,"Sperre",IF(COUNTIF(Einstellungen!$A$47:$A$50,($A78+5))&gt;0,"Nachschr.","")))))</f>
        <v/>
      </c>
      <c r="I78" s="32">
        <f>IF(A78="","",COUNTIFS($I$8:$I$67,A78,$D$8:$D$67,"Klassenarbeit"))</f>
        <v/>
      </c>
      <c r="J78" s="32">
        <f>IF(A78="","",IF(A78&lt;=Einstellungen!$C$6,1,2))</f>
        <v/>
      </c>
    </row>
    <row r="79">
      <c r="A79" s="40">
        <f>IF(A78="","",IF(A78+7&gt;Einstellungen!$C$7,"",A78+7))</f>
        <v/>
      </c>
      <c r="B79" s="32">
        <f>IF(A79="","",WEEKNUM(A79,21))</f>
        <v/>
      </c>
      <c r="C79" s="44">
        <f>IF($A79="","",IF(COUNTIF($A$8:$A$67,($A79+0))&gt;0,IF(INDEX($C$8:$C$67,MATCH(($A79+0),$A$8:$A$67,0))="","?",INDEX($C$8:$C$67,MATCH(($A79+0),$A$8:$A$67,0)))&amp;IF(COUNTIF($A$8:$A$67,($A79+0))&gt;1," +"&amp;(COUNTIF($A$8:$A$67,($A79+0))-1),""),IF(COUNTIFS(Einstellungen!$A$23:$A$34,"&lt;="&amp;($A79+0),Einstellungen!$B$23:$B$34,"&gt;="&amp;($A79+0))&gt;0,"Ferien",IF(COUNTIFS(Einstellungen!$A$38:$A$43,"&lt;="&amp;($A79+0),Einstellungen!$B$38:$B$43,"&gt;="&amp;($A79+0))&gt;0,"Sperre",IF(COUNTIF(Einstellungen!$A$47:$A$50,($A79+0))&gt;0,"Nachschr.","")))))</f>
        <v/>
      </c>
      <c r="D79" s="44">
        <f>IF($A79="","",IF(COUNTIF($A$8:$A$67,($A79+1))&gt;0,IF(INDEX($C$8:$C$67,MATCH(($A79+1),$A$8:$A$67,0))="","?",INDEX($C$8:$C$67,MATCH(($A79+1),$A$8:$A$67,0)))&amp;IF(COUNTIF($A$8:$A$67,($A79+1))&gt;1," +"&amp;(COUNTIF($A$8:$A$67,($A79+1))-1),""),IF(COUNTIFS(Einstellungen!$A$23:$A$34,"&lt;="&amp;($A79+1),Einstellungen!$B$23:$B$34,"&gt;="&amp;($A79+1))&gt;0,"Ferien",IF(COUNTIFS(Einstellungen!$A$38:$A$43,"&lt;="&amp;($A79+1),Einstellungen!$B$38:$B$43,"&gt;="&amp;($A79+1))&gt;0,"Sperre",IF(COUNTIF(Einstellungen!$A$47:$A$50,($A79+1))&gt;0,"Nachschr.","")))))</f>
        <v/>
      </c>
      <c r="E79" s="44">
        <f>IF($A79="","",IF(COUNTIF($A$8:$A$67,($A79+2))&gt;0,IF(INDEX($C$8:$C$67,MATCH(($A79+2),$A$8:$A$67,0))="","?",INDEX($C$8:$C$67,MATCH(($A79+2),$A$8:$A$67,0)))&amp;IF(COUNTIF($A$8:$A$67,($A79+2))&gt;1," +"&amp;(COUNTIF($A$8:$A$67,($A79+2))-1),""),IF(COUNTIFS(Einstellungen!$A$23:$A$34,"&lt;="&amp;($A79+2),Einstellungen!$B$23:$B$34,"&gt;="&amp;($A79+2))&gt;0,"Ferien",IF(COUNTIFS(Einstellungen!$A$38:$A$43,"&lt;="&amp;($A79+2),Einstellungen!$B$38:$B$43,"&gt;="&amp;($A79+2))&gt;0,"Sperre",IF(COUNTIF(Einstellungen!$A$47:$A$50,($A79+2))&gt;0,"Nachschr.","")))))</f>
        <v/>
      </c>
      <c r="F79" s="44">
        <f>IF($A79="","",IF(COUNTIF($A$8:$A$67,($A79+3))&gt;0,IF(INDEX($C$8:$C$67,MATCH(($A79+3),$A$8:$A$67,0))="","?",INDEX($C$8:$C$67,MATCH(($A79+3),$A$8:$A$67,0)))&amp;IF(COUNTIF($A$8:$A$67,($A79+3))&gt;1," +"&amp;(COUNTIF($A$8:$A$67,($A79+3))-1),""),IF(COUNTIFS(Einstellungen!$A$23:$A$34,"&lt;="&amp;($A79+3),Einstellungen!$B$23:$B$34,"&gt;="&amp;($A79+3))&gt;0,"Ferien",IF(COUNTIFS(Einstellungen!$A$38:$A$43,"&lt;="&amp;($A79+3),Einstellungen!$B$38:$B$43,"&gt;="&amp;($A79+3))&gt;0,"Sperre",IF(COUNTIF(Einstellungen!$A$47:$A$50,($A79+3))&gt;0,"Nachschr.","")))))</f>
        <v/>
      </c>
      <c r="G79" s="44">
        <f>IF($A79="","",IF(COUNTIF($A$8:$A$67,($A79+4))&gt;0,IF(INDEX($C$8:$C$67,MATCH(($A79+4),$A$8:$A$67,0))="","?",INDEX($C$8:$C$67,MATCH(($A79+4),$A$8:$A$67,0)))&amp;IF(COUNTIF($A$8:$A$67,($A79+4))&gt;1," +"&amp;(COUNTIF($A$8:$A$67,($A79+4))-1),""),IF(COUNTIFS(Einstellungen!$A$23:$A$34,"&lt;="&amp;($A79+4),Einstellungen!$B$23:$B$34,"&gt;="&amp;($A79+4))&gt;0,"Ferien",IF(COUNTIFS(Einstellungen!$A$38:$A$43,"&lt;="&amp;($A79+4),Einstellungen!$B$38:$B$43,"&gt;="&amp;($A79+4))&gt;0,"Sperre",IF(COUNTIF(Einstellungen!$A$47:$A$50,($A79+4))&gt;0,"Nachschr.","")))))</f>
        <v/>
      </c>
      <c r="H79" s="44">
        <f>IF($A79="","",IF(COUNTIF($A$8:$A$67,($A79+5))&gt;0,IF(INDEX($C$8:$C$67,MATCH(($A79+5),$A$8:$A$67,0))="","?",INDEX($C$8:$C$67,MATCH(($A79+5),$A$8:$A$67,0)))&amp;IF(COUNTIF($A$8:$A$67,($A79+5))&gt;1," +"&amp;(COUNTIF($A$8:$A$67,($A79+5))-1),""),IF(COUNTIFS(Einstellungen!$A$23:$A$34,"&lt;="&amp;($A79+5),Einstellungen!$B$23:$B$34,"&gt;="&amp;($A79+5))&gt;0,"Ferien",IF(COUNTIFS(Einstellungen!$A$38:$A$43,"&lt;="&amp;($A79+5),Einstellungen!$B$38:$B$43,"&gt;="&amp;($A79+5))&gt;0,"Sperre",IF(COUNTIF(Einstellungen!$A$47:$A$50,($A79+5))&gt;0,"Nachschr.","")))))</f>
        <v/>
      </c>
      <c r="I79" s="32">
        <f>IF(A79="","",COUNTIFS($I$8:$I$67,A79,$D$8:$D$67,"Klassenarbeit"))</f>
        <v/>
      </c>
      <c r="J79" s="32">
        <f>IF(A79="","",IF(A79&lt;=Einstellungen!$C$6,1,2))</f>
        <v/>
      </c>
    </row>
    <row r="80">
      <c r="A80" s="40">
        <f>IF(A79="","",IF(A79+7&gt;Einstellungen!$C$7,"",A79+7))</f>
        <v/>
      </c>
      <c r="B80" s="32">
        <f>IF(A80="","",WEEKNUM(A80,21))</f>
        <v/>
      </c>
      <c r="C80" s="44">
        <f>IF($A80="","",IF(COUNTIF($A$8:$A$67,($A80+0))&gt;0,IF(INDEX($C$8:$C$67,MATCH(($A80+0),$A$8:$A$67,0))="","?",INDEX($C$8:$C$67,MATCH(($A80+0),$A$8:$A$67,0)))&amp;IF(COUNTIF($A$8:$A$67,($A80+0))&gt;1," +"&amp;(COUNTIF($A$8:$A$67,($A80+0))-1),""),IF(COUNTIFS(Einstellungen!$A$23:$A$34,"&lt;="&amp;($A80+0),Einstellungen!$B$23:$B$34,"&gt;="&amp;($A80+0))&gt;0,"Ferien",IF(COUNTIFS(Einstellungen!$A$38:$A$43,"&lt;="&amp;($A80+0),Einstellungen!$B$38:$B$43,"&gt;="&amp;($A80+0))&gt;0,"Sperre",IF(COUNTIF(Einstellungen!$A$47:$A$50,($A80+0))&gt;0,"Nachschr.","")))))</f>
        <v/>
      </c>
      <c r="D80" s="44">
        <f>IF($A80="","",IF(COUNTIF($A$8:$A$67,($A80+1))&gt;0,IF(INDEX($C$8:$C$67,MATCH(($A80+1),$A$8:$A$67,0))="","?",INDEX($C$8:$C$67,MATCH(($A80+1),$A$8:$A$67,0)))&amp;IF(COUNTIF($A$8:$A$67,($A80+1))&gt;1," +"&amp;(COUNTIF($A$8:$A$67,($A80+1))-1),""),IF(COUNTIFS(Einstellungen!$A$23:$A$34,"&lt;="&amp;($A80+1),Einstellungen!$B$23:$B$34,"&gt;="&amp;($A80+1))&gt;0,"Ferien",IF(COUNTIFS(Einstellungen!$A$38:$A$43,"&lt;="&amp;($A80+1),Einstellungen!$B$38:$B$43,"&gt;="&amp;($A80+1))&gt;0,"Sperre",IF(COUNTIF(Einstellungen!$A$47:$A$50,($A80+1))&gt;0,"Nachschr.","")))))</f>
        <v/>
      </c>
      <c r="E80" s="44">
        <f>IF($A80="","",IF(COUNTIF($A$8:$A$67,($A80+2))&gt;0,IF(INDEX($C$8:$C$67,MATCH(($A80+2),$A$8:$A$67,0))="","?",INDEX($C$8:$C$67,MATCH(($A80+2),$A$8:$A$67,0)))&amp;IF(COUNTIF($A$8:$A$67,($A80+2))&gt;1," +"&amp;(COUNTIF($A$8:$A$67,($A80+2))-1),""),IF(COUNTIFS(Einstellungen!$A$23:$A$34,"&lt;="&amp;($A80+2),Einstellungen!$B$23:$B$34,"&gt;="&amp;($A80+2))&gt;0,"Ferien",IF(COUNTIFS(Einstellungen!$A$38:$A$43,"&lt;="&amp;($A80+2),Einstellungen!$B$38:$B$43,"&gt;="&amp;($A80+2))&gt;0,"Sperre",IF(COUNTIF(Einstellungen!$A$47:$A$50,($A80+2))&gt;0,"Nachschr.","")))))</f>
        <v/>
      </c>
      <c r="F80" s="44">
        <f>IF($A80="","",IF(COUNTIF($A$8:$A$67,($A80+3))&gt;0,IF(INDEX($C$8:$C$67,MATCH(($A80+3),$A$8:$A$67,0))="","?",INDEX($C$8:$C$67,MATCH(($A80+3),$A$8:$A$67,0)))&amp;IF(COUNTIF($A$8:$A$67,($A80+3))&gt;1," +"&amp;(COUNTIF($A$8:$A$67,($A80+3))-1),""),IF(COUNTIFS(Einstellungen!$A$23:$A$34,"&lt;="&amp;($A80+3),Einstellungen!$B$23:$B$34,"&gt;="&amp;($A80+3))&gt;0,"Ferien",IF(COUNTIFS(Einstellungen!$A$38:$A$43,"&lt;="&amp;($A80+3),Einstellungen!$B$38:$B$43,"&gt;="&amp;($A80+3))&gt;0,"Sperre",IF(COUNTIF(Einstellungen!$A$47:$A$50,($A80+3))&gt;0,"Nachschr.","")))))</f>
        <v/>
      </c>
      <c r="G80" s="44">
        <f>IF($A80="","",IF(COUNTIF($A$8:$A$67,($A80+4))&gt;0,IF(INDEX($C$8:$C$67,MATCH(($A80+4),$A$8:$A$67,0))="","?",INDEX($C$8:$C$67,MATCH(($A80+4),$A$8:$A$67,0)))&amp;IF(COUNTIF($A$8:$A$67,($A80+4))&gt;1," +"&amp;(COUNTIF($A$8:$A$67,($A80+4))-1),""),IF(COUNTIFS(Einstellungen!$A$23:$A$34,"&lt;="&amp;($A80+4),Einstellungen!$B$23:$B$34,"&gt;="&amp;($A80+4))&gt;0,"Ferien",IF(COUNTIFS(Einstellungen!$A$38:$A$43,"&lt;="&amp;($A80+4),Einstellungen!$B$38:$B$43,"&gt;="&amp;($A80+4))&gt;0,"Sperre",IF(COUNTIF(Einstellungen!$A$47:$A$50,($A80+4))&gt;0,"Nachschr.","")))))</f>
        <v/>
      </c>
      <c r="H80" s="44">
        <f>IF($A80="","",IF(COUNTIF($A$8:$A$67,($A80+5))&gt;0,IF(INDEX($C$8:$C$67,MATCH(($A80+5),$A$8:$A$67,0))="","?",INDEX($C$8:$C$67,MATCH(($A80+5),$A$8:$A$67,0)))&amp;IF(COUNTIF($A$8:$A$67,($A80+5))&gt;1," +"&amp;(COUNTIF($A$8:$A$67,($A80+5))-1),""),IF(COUNTIFS(Einstellungen!$A$23:$A$34,"&lt;="&amp;($A80+5),Einstellungen!$B$23:$B$34,"&gt;="&amp;($A80+5))&gt;0,"Ferien",IF(COUNTIFS(Einstellungen!$A$38:$A$43,"&lt;="&amp;($A80+5),Einstellungen!$B$38:$B$43,"&gt;="&amp;($A80+5))&gt;0,"Sperre",IF(COUNTIF(Einstellungen!$A$47:$A$50,($A80+5))&gt;0,"Nachschr.","")))))</f>
        <v/>
      </c>
      <c r="I80" s="32">
        <f>IF(A80="","",COUNTIFS($I$8:$I$67,A80,$D$8:$D$67,"Klassenarbeit"))</f>
        <v/>
      </c>
      <c r="J80" s="32">
        <f>IF(A80="","",IF(A80&lt;=Einstellungen!$C$6,1,2))</f>
        <v/>
      </c>
    </row>
    <row r="81">
      <c r="A81" s="40">
        <f>IF(A80="","",IF(A80+7&gt;Einstellungen!$C$7,"",A80+7))</f>
        <v/>
      </c>
      <c r="B81" s="32">
        <f>IF(A81="","",WEEKNUM(A81,21))</f>
        <v/>
      </c>
      <c r="C81" s="44">
        <f>IF($A81="","",IF(COUNTIF($A$8:$A$67,($A81+0))&gt;0,IF(INDEX($C$8:$C$67,MATCH(($A81+0),$A$8:$A$67,0))="","?",INDEX($C$8:$C$67,MATCH(($A81+0),$A$8:$A$67,0)))&amp;IF(COUNTIF($A$8:$A$67,($A81+0))&gt;1," +"&amp;(COUNTIF($A$8:$A$67,($A81+0))-1),""),IF(COUNTIFS(Einstellungen!$A$23:$A$34,"&lt;="&amp;($A81+0),Einstellungen!$B$23:$B$34,"&gt;="&amp;($A81+0))&gt;0,"Ferien",IF(COUNTIFS(Einstellungen!$A$38:$A$43,"&lt;="&amp;($A81+0),Einstellungen!$B$38:$B$43,"&gt;="&amp;($A81+0))&gt;0,"Sperre",IF(COUNTIF(Einstellungen!$A$47:$A$50,($A81+0))&gt;0,"Nachschr.","")))))</f>
        <v/>
      </c>
      <c r="D81" s="44">
        <f>IF($A81="","",IF(COUNTIF($A$8:$A$67,($A81+1))&gt;0,IF(INDEX($C$8:$C$67,MATCH(($A81+1),$A$8:$A$67,0))="","?",INDEX($C$8:$C$67,MATCH(($A81+1),$A$8:$A$67,0)))&amp;IF(COUNTIF($A$8:$A$67,($A81+1))&gt;1," +"&amp;(COUNTIF($A$8:$A$67,($A81+1))-1),""),IF(COUNTIFS(Einstellungen!$A$23:$A$34,"&lt;="&amp;($A81+1),Einstellungen!$B$23:$B$34,"&gt;="&amp;($A81+1))&gt;0,"Ferien",IF(COUNTIFS(Einstellungen!$A$38:$A$43,"&lt;="&amp;($A81+1),Einstellungen!$B$38:$B$43,"&gt;="&amp;($A81+1))&gt;0,"Sperre",IF(COUNTIF(Einstellungen!$A$47:$A$50,($A81+1))&gt;0,"Nachschr.","")))))</f>
        <v/>
      </c>
      <c r="E81" s="44">
        <f>IF($A81="","",IF(COUNTIF($A$8:$A$67,($A81+2))&gt;0,IF(INDEX($C$8:$C$67,MATCH(($A81+2),$A$8:$A$67,0))="","?",INDEX($C$8:$C$67,MATCH(($A81+2),$A$8:$A$67,0)))&amp;IF(COUNTIF($A$8:$A$67,($A81+2))&gt;1," +"&amp;(COUNTIF($A$8:$A$67,($A81+2))-1),""),IF(COUNTIFS(Einstellungen!$A$23:$A$34,"&lt;="&amp;($A81+2),Einstellungen!$B$23:$B$34,"&gt;="&amp;($A81+2))&gt;0,"Ferien",IF(COUNTIFS(Einstellungen!$A$38:$A$43,"&lt;="&amp;($A81+2),Einstellungen!$B$38:$B$43,"&gt;="&amp;($A81+2))&gt;0,"Sperre",IF(COUNTIF(Einstellungen!$A$47:$A$50,($A81+2))&gt;0,"Nachschr.","")))))</f>
        <v/>
      </c>
      <c r="F81" s="44">
        <f>IF($A81="","",IF(COUNTIF($A$8:$A$67,($A81+3))&gt;0,IF(INDEX($C$8:$C$67,MATCH(($A81+3),$A$8:$A$67,0))="","?",INDEX($C$8:$C$67,MATCH(($A81+3),$A$8:$A$67,0)))&amp;IF(COUNTIF($A$8:$A$67,($A81+3))&gt;1," +"&amp;(COUNTIF($A$8:$A$67,($A81+3))-1),""),IF(COUNTIFS(Einstellungen!$A$23:$A$34,"&lt;="&amp;($A81+3),Einstellungen!$B$23:$B$34,"&gt;="&amp;($A81+3))&gt;0,"Ferien",IF(COUNTIFS(Einstellungen!$A$38:$A$43,"&lt;="&amp;($A81+3),Einstellungen!$B$38:$B$43,"&gt;="&amp;($A81+3))&gt;0,"Sperre",IF(COUNTIF(Einstellungen!$A$47:$A$50,($A81+3))&gt;0,"Nachschr.","")))))</f>
        <v/>
      </c>
      <c r="G81" s="44">
        <f>IF($A81="","",IF(COUNTIF($A$8:$A$67,($A81+4))&gt;0,IF(INDEX($C$8:$C$67,MATCH(($A81+4),$A$8:$A$67,0))="","?",INDEX($C$8:$C$67,MATCH(($A81+4),$A$8:$A$67,0)))&amp;IF(COUNTIF($A$8:$A$67,($A81+4))&gt;1," +"&amp;(COUNTIF($A$8:$A$67,($A81+4))-1),""),IF(COUNTIFS(Einstellungen!$A$23:$A$34,"&lt;="&amp;($A81+4),Einstellungen!$B$23:$B$34,"&gt;="&amp;($A81+4))&gt;0,"Ferien",IF(COUNTIFS(Einstellungen!$A$38:$A$43,"&lt;="&amp;($A81+4),Einstellungen!$B$38:$B$43,"&gt;="&amp;($A81+4))&gt;0,"Sperre",IF(COUNTIF(Einstellungen!$A$47:$A$50,($A81+4))&gt;0,"Nachschr.","")))))</f>
        <v/>
      </c>
      <c r="H81" s="44">
        <f>IF($A81="","",IF(COUNTIF($A$8:$A$67,($A81+5))&gt;0,IF(INDEX($C$8:$C$67,MATCH(($A81+5),$A$8:$A$67,0))="","?",INDEX($C$8:$C$67,MATCH(($A81+5),$A$8:$A$67,0)))&amp;IF(COUNTIF($A$8:$A$67,($A81+5))&gt;1," +"&amp;(COUNTIF($A$8:$A$67,($A81+5))-1),""),IF(COUNTIFS(Einstellungen!$A$23:$A$34,"&lt;="&amp;($A81+5),Einstellungen!$B$23:$B$34,"&gt;="&amp;($A81+5))&gt;0,"Ferien",IF(COUNTIFS(Einstellungen!$A$38:$A$43,"&lt;="&amp;($A81+5),Einstellungen!$B$38:$B$43,"&gt;="&amp;($A81+5))&gt;0,"Sperre",IF(COUNTIF(Einstellungen!$A$47:$A$50,($A81+5))&gt;0,"Nachschr.","")))))</f>
        <v/>
      </c>
      <c r="I81" s="32">
        <f>IF(A81="","",COUNTIFS($I$8:$I$67,A81,$D$8:$D$67,"Klassenarbeit"))</f>
        <v/>
      </c>
      <c r="J81" s="32">
        <f>IF(A81="","",IF(A81&lt;=Einstellungen!$C$6,1,2))</f>
        <v/>
      </c>
    </row>
    <row r="82">
      <c r="A82" s="40">
        <f>IF(A81="","",IF(A81+7&gt;Einstellungen!$C$7,"",A81+7))</f>
        <v/>
      </c>
      <c r="B82" s="32">
        <f>IF(A82="","",WEEKNUM(A82,21))</f>
        <v/>
      </c>
      <c r="C82" s="44">
        <f>IF($A82="","",IF(COUNTIF($A$8:$A$67,($A82+0))&gt;0,IF(INDEX($C$8:$C$67,MATCH(($A82+0),$A$8:$A$67,0))="","?",INDEX($C$8:$C$67,MATCH(($A82+0),$A$8:$A$67,0)))&amp;IF(COUNTIF($A$8:$A$67,($A82+0))&gt;1," +"&amp;(COUNTIF($A$8:$A$67,($A82+0))-1),""),IF(COUNTIFS(Einstellungen!$A$23:$A$34,"&lt;="&amp;($A82+0),Einstellungen!$B$23:$B$34,"&gt;="&amp;($A82+0))&gt;0,"Ferien",IF(COUNTIFS(Einstellungen!$A$38:$A$43,"&lt;="&amp;($A82+0),Einstellungen!$B$38:$B$43,"&gt;="&amp;($A82+0))&gt;0,"Sperre",IF(COUNTIF(Einstellungen!$A$47:$A$50,($A82+0))&gt;0,"Nachschr.","")))))</f>
        <v/>
      </c>
      <c r="D82" s="44">
        <f>IF($A82="","",IF(COUNTIF($A$8:$A$67,($A82+1))&gt;0,IF(INDEX($C$8:$C$67,MATCH(($A82+1),$A$8:$A$67,0))="","?",INDEX($C$8:$C$67,MATCH(($A82+1),$A$8:$A$67,0)))&amp;IF(COUNTIF($A$8:$A$67,($A82+1))&gt;1," +"&amp;(COUNTIF($A$8:$A$67,($A82+1))-1),""),IF(COUNTIFS(Einstellungen!$A$23:$A$34,"&lt;="&amp;($A82+1),Einstellungen!$B$23:$B$34,"&gt;="&amp;($A82+1))&gt;0,"Ferien",IF(COUNTIFS(Einstellungen!$A$38:$A$43,"&lt;="&amp;($A82+1),Einstellungen!$B$38:$B$43,"&gt;="&amp;($A82+1))&gt;0,"Sperre",IF(COUNTIF(Einstellungen!$A$47:$A$50,($A82+1))&gt;0,"Nachschr.","")))))</f>
        <v/>
      </c>
      <c r="E82" s="44">
        <f>IF($A82="","",IF(COUNTIF($A$8:$A$67,($A82+2))&gt;0,IF(INDEX($C$8:$C$67,MATCH(($A82+2),$A$8:$A$67,0))="","?",INDEX($C$8:$C$67,MATCH(($A82+2),$A$8:$A$67,0)))&amp;IF(COUNTIF($A$8:$A$67,($A82+2))&gt;1," +"&amp;(COUNTIF($A$8:$A$67,($A82+2))-1),""),IF(COUNTIFS(Einstellungen!$A$23:$A$34,"&lt;="&amp;($A82+2),Einstellungen!$B$23:$B$34,"&gt;="&amp;($A82+2))&gt;0,"Ferien",IF(COUNTIFS(Einstellungen!$A$38:$A$43,"&lt;="&amp;($A82+2),Einstellungen!$B$38:$B$43,"&gt;="&amp;($A82+2))&gt;0,"Sperre",IF(COUNTIF(Einstellungen!$A$47:$A$50,($A82+2))&gt;0,"Nachschr.","")))))</f>
        <v/>
      </c>
      <c r="F82" s="44">
        <f>IF($A82="","",IF(COUNTIF($A$8:$A$67,($A82+3))&gt;0,IF(INDEX($C$8:$C$67,MATCH(($A82+3),$A$8:$A$67,0))="","?",INDEX($C$8:$C$67,MATCH(($A82+3),$A$8:$A$67,0)))&amp;IF(COUNTIF($A$8:$A$67,($A82+3))&gt;1," +"&amp;(COUNTIF($A$8:$A$67,($A82+3))-1),""),IF(COUNTIFS(Einstellungen!$A$23:$A$34,"&lt;="&amp;($A82+3),Einstellungen!$B$23:$B$34,"&gt;="&amp;($A82+3))&gt;0,"Ferien",IF(COUNTIFS(Einstellungen!$A$38:$A$43,"&lt;="&amp;($A82+3),Einstellungen!$B$38:$B$43,"&gt;="&amp;($A82+3))&gt;0,"Sperre",IF(COUNTIF(Einstellungen!$A$47:$A$50,($A82+3))&gt;0,"Nachschr.","")))))</f>
        <v/>
      </c>
      <c r="G82" s="44">
        <f>IF($A82="","",IF(COUNTIF($A$8:$A$67,($A82+4))&gt;0,IF(INDEX($C$8:$C$67,MATCH(($A82+4),$A$8:$A$67,0))="","?",INDEX($C$8:$C$67,MATCH(($A82+4),$A$8:$A$67,0)))&amp;IF(COUNTIF($A$8:$A$67,($A82+4))&gt;1," +"&amp;(COUNTIF($A$8:$A$67,($A82+4))-1),""),IF(COUNTIFS(Einstellungen!$A$23:$A$34,"&lt;="&amp;($A82+4),Einstellungen!$B$23:$B$34,"&gt;="&amp;($A82+4))&gt;0,"Ferien",IF(COUNTIFS(Einstellungen!$A$38:$A$43,"&lt;="&amp;($A82+4),Einstellungen!$B$38:$B$43,"&gt;="&amp;($A82+4))&gt;0,"Sperre",IF(COUNTIF(Einstellungen!$A$47:$A$50,($A82+4))&gt;0,"Nachschr.","")))))</f>
        <v/>
      </c>
      <c r="H82" s="44">
        <f>IF($A82="","",IF(COUNTIF($A$8:$A$67,($A82+5))&gt;0,IF(INDEX($C$8:$C$67,MATCH(($A82+5),$A$8:$A$67,0))="","?",INDEX($C$8:$C$67,MATCH(($A82+5),$A$8:$A$67,0)))&amp;IF(COUNTIF($A$8:$A$67,($A82+5))&gt;1," +"&amp;(COUNTIF($A$8:$A$67,($A82+5))-1),""),IF(COUNTIFS(Einstellungen!$A$23:$A$34,"&lt;="&amp;($A82+5),Einstellungen!$B$23:$B$34,"&gt;="&amp;($A82+5))&gt;0,"Ferien",IF(COUNTIFS(Einstellungen!$A$38:$A$43,"&lt;="&amp;($A82+5),Einstellungen!$B$38:$B$43,"&gt;="&amp;($A82+5))&gt;0,"Sperre",IF(COUNTIF(Einstellungen!$A$47:$A$50,($A82+5))&gt;0,"Nachschr.","")))))</f>
        <v/>
      </c>
      <c r="I82" s="32">
        <f>IF(A82="","",COUNTIFS($I$8:$I$67,A82,$D$8:$D$67,"Klassenarbeit"))</f>
        <v/>
      </c>
      <c r="J82" s="32">
        <f>IF(A82="","",IF(A82&lt;=Einstellungen!$C$6,1,2))</f>
        <v/>
      </c>
    </row>
    <row r="83">
      <c r="A83" s="40">
        <f>IF(A82="","",IF(A82+7&gt;Einstellungen!$C$7,"",A82+7))</f>
        <v/>
      </c>
      <c r="B83" s="32">
        <f>IF(A83="","",WEEKNUM(A83,21))</f>
        <v/>
      </c>
      <c r="C83" s="44">
        <f>IF($A83="","",IF(COUNTIF($A$8:$A$67,($A83+0))&gt;0,IF(INDEX($C$8:$C$67,MATCH(($A83+0),$A$8:$A$67,0))="","?",INDEX($C$8:$C$67,MATCH(($A83+0),$A$8:$A$67,0)))&amp;IF(COUNTIF($A$8:$A$67,($A83+0))&gt;1," +"&amp;(COUNTIF($A$8:$A$67,($A83+0))-1),""),IF(COUNTIFS(Einstellungen!$A$23:$A$34,"&lt;="&amp;($A83+0),Einstellungen!$B$23:$B$34,"&gt;="&amp;($A83+0))&gt;0,"Ferien",IF(COUNTIFS(Einstellungen!$A$38:$A$43,"&lt;="&amp;($A83+0),Einstellungen!$B$38:$B$43,"&gt;="&amp;($A83+0))&gt;0,"Sperre",IF(COUNTIF(Einstellungen!$A$47:$A$50,($A83+0))&gt;0,"Nachschr.","")))))</f>
        <v/>
      </c>
      <c r="D83" s="44">
        <f>IF($A83="","",IF(COUNTIF($A$8:$A$67,($A83+1))&gt;0,IF(INDEX($C$8:$C$67,MATCH(($A83+1),$A$8:$A$67,0))="","?",INDEX($C$8:$C$67,MATCH(($A83+1),$A$8:$A$67,0)))&amp;IF(COUNTIF($A$8:$A$67,($A83+1))&gt;1," +"&amp;(COUNTIF($A$8:$A$67,($A83+1))-1),""),IF(COUNTIFS(Einstellungen!$A$23:$A$34,"&lt;="&amp;($A83+1),Einstellungen!$B$23:$B$34,"&gt;="&amp;($A83+1))&gt;0,"Ferien",IF(COUNTIFS(Einstellungen!$A$38:$A$43,"&lt;="&amp;($A83+1),Einstellungen!$B$38:$B$43,"&gt;="&amp;($A83+1))&gt;0,"Sperre",IF(COUNTIF(Einstellungen!$A$47:$A$50,($A83+1))&gt;0,"Nachschr.","")))))</f>
        <v/>
      </c>
      <c r="E83" s="44">
        <f>IF($A83="","",IF(COUNTIF($A$8:$A$67,($A83+2))&gt;0,IF(INDEX($C$8:$C$67,MATCH(($A83+2),$A$8:$A$67,0))="","?",INDEX($C$8:$C$67,MATCH(($A83+2),$A$8:$A$67,0)))&amp;IF(COUNTIF($A$8:$A$67,($A83+2))&gt;1," +"&amp;(COUNTIF($A$8:$A$67,($A83+2))-1),""),IF(COUNTIFS(Einstellungen!$A$23:$A$34,"&lt;="&amp;($A83+2),Einstellungen!$B$23:$B$34,"&gt;="&amp;($A83+2))&gt;0,"Ferien",IF(COUNTIFS(Einstellungen!$A$38:$A$43,"&lt;="&amp;($A83+2),Einstellungen!$B$38:$B$43,"&gt;="&amp;($A83+2))&gt;0,"Sperre",IF(COUNTIF(Einstellungen!$A$47:$A$50,($A83+2))&gt;0,"Nachschr.","")))))</f>
        <v/>
      </c>
      <c r="F83" s="44">
        <f>IF($A83="","",IF(COUNTIF($A$8:$A$67,($A83+3))&gt;0,IF(INDEX($C$8:$C$67,MATCH(($A83+3),$A$8:$A$67,0))="","?",INDEX($C$8:$C$67,MATCH(($A83+3),$A$8:$A$67,0)))&amp;IF(COUNTIF($A$8:$A$67,($A83+3))&gt;1," +"&amp;(COUNTIF($A$8:$A$67,($A83+3))-1),""),IF(COUNTIFS(Einstellungen!$A$23:$A$34,"&lt;="&amp;($A83+3),Einstellungen!$B$23:$B$34,"&gt;="&amp;($A83+3))&gt;0,"Ferien",IF(COUNTIFS(Einstellungen!$A$38:$A$43,"&lt;="&amp;($A83+3),Einstellungen!$B$38:$B$43,"&gt;="&amp;($A83+3))&gt;0,"Sperre",IF(COUNTIF(Einstellungen!$A$47:$A$50,($A83+3))&gt;0,"Nachschr.","")))))</f>
        <v/>
      </c>
      <c r="G83" s="44">
        <f>IF($A83="","",IF(COUNTIF($A$8:$A$67,($A83+4))&gt;0,IF(INDEX($C$8:$C$67,MATCH(($A83+4),$A$8:$A$67,0))="","?",INDEX($C$8:$C$67,MATCH(($A83+4),$A$8:$A$67,0)))&amp;IF(COUNTIF($A$8:$A$67,($A83+4))&gt;1," +"&amp;(COUNTIF($A$8:$A$67,($A83+4))-1),""),IF(COUNTIFS(Einstellungen!$A$23:$A$34,"&lt;="&amp;($A83+4),Einstellungen!$B$23:$B$34,"&gt;="&amp;($A83+4))&gt;0,"Ferien",IF(COUNTIFS(Einstellungen!$A$38:$A$43,"&lt;="&amp;($A83+4),Einstellungen!$B$38:$B$43,"&gt;="&amp;($A83+4))&gt;0,"Sperre",IF(COUNTIF(Einstellungen!$A$47:$A$50,($A83+4))&gt;0,"Nachschr.","")))))</f>
        <v/>
      </c>
      <c r="H83" s="44">
        <f>IF($A83="","",IF(COUNTIF($A$8:$A$67,($A83+5))&gt;0,IF(INDEX($C$8:$C$67,MATCH(($A83+5),$A$8:$A$67,0))="","?",INDEX($C$8:$C$67,MATCH(($A83+5),$A$8:$A$67,0)))&amp;IF(COUNTIF($A$8:$A$67,($A83+5))&gt;1," +"&amp;(COUNTIF($A$8:$A$67,($A83+5))-1),""),IF(COUNTIFS(Einstellungen!$A$23:$A$34,"&lt;="&amp;($A83+5),Einstellungen!$B$23:$B$34,"&gt;="&amp;($A83+5))&gt;0,"Ferien",IF(COUNTIFS(Einstellungen!$A$38:$A$43,"&lt;="&amp;($A83+5),Einstellungen!$B$38:$B$43,"&gt;="&amp;($A83+5))&gt;0,"Sperre",IF(COUNTIF(Einstellungen!$A$47:$A$50,($A83+5))&gt;0,"Nachschr.","")))))</f>
        <v/>
      </c>
      <c r="I83" s="32">
        <f>IF(A83="","",COUNTIFS($I$8:$I$67,A83,$D$8:$D$67,"Klassenarbeit"))</f>
        <v/>
      </c>
      <c r="J83" s="32">
        <f>IF(A83="","",IF(A83&lt;=Einstellungen!$C$6,1,2))</f>
        <v/>
      </c>
    </row>
    <row r="84">
      <c r="A84" s="40">
        <f>IF(A83="","",IF(A83+7&gt;Einstellungen!$C$7,"",A83+7))</f>
        <v/>
      </c>
      <c r="B84" s="32">
        <f>IF(A84="","",WEEKNUM(A84,21))</f>
        <v/>
      </c>
      <c r="C84" s="44">
        <f>IF($A84="","",IF(COUNTIF($A$8:$A$67,($A84+0))&gt;0,IF(INDEX($C$8:$C$67,MATCH(($A84+0),$A$8:$A$67,0))="","?",INDEX($C$8:$C$67,MATCH(($A84+0),$A$8:$A$67,0)))&amp;IF(COUNTIF($A$8:$A$67,($A84+0))&gt;1," +"&amp;(COUNTIF($A$8:$A$67,($A84+0))-1),""),IF(COUNTIFS(Einstellungen!$A$23:$A$34,"&lt;="&amp;($A84+0),Einstellungen!$B$23:$B$34,"&gt;="&amp;($A84+0))&gt;0,"Ferien",IF(COUNTIFS(Einstellungen!$A$38:$A$43,"&lt;="&amp;($A84+0),Einstellungen!$B$38:$B$43,"&gt;="&amp;($A84+0))&gt;0,"Sperre",IF(COUNTIF(Einstellungen!$A$47:$A$50,($A84+0))&gt;0,"Nachschr.","")))))</f>
        <v/>
      </c>
      <c r="D84" s="44">
        <f>IF($A84="","",IF(COUNTIF($A$8:$A$67,($A84+1))&gt;0,IF(INDEX($C$8:$C$67,MATCH(($A84+1),$A$8:$A$67,0))="","?",INDEX($C$8:$C$67,MATCH(($A84+1),$A$8:$A$67,0)))&amp;IF(COUNTIF($A$8:$A$67,($A84+1))&gt;1," +"&amp;(COUNTIF($A$8:$A$67,($A84+1))-1),""),IF(COUNTIFS(Einstellungen!$A$23:$A$34,"&lt;="&amp;($A84+1),Einstellungen!$B$23:$B$34,"&gt;="&amp;($A84+1))&gt;0,"Ferien",IF(COUNTIFS(Einstellungen!$A$38:$A$43,"&lt;="&amp;($A84+1),Einstellungen!$B$38:$B$43,"&gt;="&amp;($A84+1))&gt;0,"Sperre",IF(COUNTIF(Einstellungen!$A$47:$A$50,($A84+1))&gt;0,"Nachschr.","")))))</f>
        <v/>
      </c>
      <c r="E84" s="44">
        <f>IF($A84="","",IF(COUNTIF($A$8:$A$67,($A84+2))&gt;0,IF(INDEX($C$8:$C$67,MATCH(($A84+2),$A$8:$A$67,0))="","?",INDEX($C$8:$C$67,MATCH(($A84+2),$A$8:$A$67,0)))&amp;IF(COUNTIF($A$8:$A$67,($A84+2))&gt;1," +"&amp;(COUNTIF($A$8:$A$67,($A84+2))-1),""),IF(COUNTIFS(Einstellungen!$A$23:$A$34,"&lt;="&amp;($A84+2),Einstellungen!$B$23:$B$34,"&gt;="&amp;($A84+2))&gt;0,"Ferien",IF(COUNTIFS(Einstellungen!$A$38:$A$43,"&lt;="&amp;($A84+2),Einstellungen!$B$38:$B$43,"&gt;="&amp;($A84+2))&gt;0,"Sperre",IF(COUNTIF(Einstellungen!$A$47:$A$50,($A84+2))&gt;0,"Nachschr.","")))))</f>
        <v/>
      </c>
      <c r="F84" s="44">
        <f>IF($A84="","",IF(COUNTIF($A$8:$A$67,($A84+3))&gt;0,IF(INDEX($C$8:$C$67,MATCH(($A84+3),$A$8:$A$67,0))="","?",INDEX($C$8:$C$67,MATCH(($A84+3),$A$8:$A$67,0)))&amp;IF(COUNTIF($A$8:$A$67,($A84+3))&gt;1," +"&amp;(COUNTIF($A$8:$A$67,($A84+3))-1),""),IF(COUNTIFS(Einstellungen!$A$23:$A$34,"&lt;="&amp;($A84+3),Einstellungen!$B$23:$B$34,"&gt;="&amp;($A84+3))&gt;0,"Ferien",IF(COUNTIFS(Einstellungen!$A$38:$A$43,"&lt;="&amp;($A84+3),Einstellungen!$B$38:$B$43,"&gt;="&amp;($A84+3))&gt;0,"Sperre",IF(COUNTIF(Einstellungen!$A$47:$A$50,($A84+3))&gt;0,"Nachschr.","")))))</f>
        <v/>
      </c>
      <c r="G84" s="44">
        <f>IF($A84="","",IF(COUNTIF($A$8:$A$67,($A84+4))&gt;0,IF(INDEX($C$8:$C$67,MATCH(($A84+4),$A$8:$A$67,0))="","?",INDEX($C$8:$C$67,MATCH(($A84+4),$A$8:$A$67,0)))&amp;IF(COUNTIF($A$8:$A$67,($A84+4))&gt;1," +"&amp;(COUNTIF($A$8:$A$67,($A84+4))-1),""),IF(COUNTIFS(Einstellungen!$A$23:$A$34,"&lt;="&amp;($A84+4),Einstellungen!$B$23:$B$34,"&gt;="&amp;($A84+4))&gt;0,"Ferien",IF(COUNTIFS(Einstellungen!$A$38:$A$43,"&lt;="&amp;($A84+4),Einstellungen!$B$38:$B$43,"&gt;="&amp;($A84+4))&gt;0,"Sperre",IF(COUNTIF(Einstellungen!$A$47:$A$50,($A84+4))&gt;0,"Nachschr.","")))))</f>
        <v/>
      </c>
      <c r="H84" s="44">
        <f>IF($A84="","",IF(COUNTIF($A$8:$A$67,($A84+5))&gt;0,IF(INDEX($C$8:$C$67,MATCH(($A84+5),$A$8:$A$67,0))="","?",INDEX($C$8:$C$67,MATCH(($A84+5),$A$8:$A$67,0)))&amp;IF(COUNTIF($A$8:$A$67,($A84+5))&gt;1," +"&amp;(COUNTIF($A$8:$A$67,($A84+5))-1),""),IF(COUNTIFS(Einstellungen!$A$23:$A$34,"&lt;="&amp;($A84+5),Einstellungen!$B$23:$B$34,"&gt;="&amp;($A84+5))&gt;0,"Ferien",IF(COUNTIFS(Einstellungen!$A$38:$A$43,"&lt;="&amp;($A84+5),Einstellungen!$B$38:$B$43,"&gt;="&amp;($A84+5))&gt;0,"Sperre",IF(COUNTIF(Einstellungen!$A$47:$A$50,($A84+5))&gt;0,"Nachschr.","")))))</f>
        <v/>
      </c>
      <c r="I84" s="32">
        <f>IF(A84="","",COUNTIFS($I$8:$I$67,A84,$D$8:$D$67,"Klassenarbeit"))</f>
        <v/>
      </c>
      <c r="J84" s="32">
        <f>IF(A84="","",IF(A84&lt;=Einstellungen!$C$6,1,2))</f>
        <v/>
      </c>
    </row>
    <row r="85">
      <c r="A85" s="40">
        <f>IF(A84="","",IF(A84+7&gt;Einstellungen!$C$7,"",A84+7))</f>
        <v/>
      </c>
      <c r="B85" s="32">
        <f>IF(A85="","",WEEKNUM(A85,21))</f>
        <v/>
      </c>
      <c r="C85" s="44">
        <f>IF($A85="","",IF(COUNTIF($A$8:$A$67,($A85+0))&gt;0,IF(INDEX($C$8:$C$67,MATCH(($A85+0),$A$8:$A$67,0))="","?",INDEX($C$8:$C$67,MATCH(($A85+0),$A$8:$A$67,0)))&amp;IF(COUNTIF($A$8:$A$67,($A85+0))&gt;1," +"&amp;(COUNTIF($A$8:$A$67,($A85+0))-1),""),IF(COUNTIFS(Einstellungen!$A$23:$A$34,"&lt;="&amp;($A85+0),Einstellungen!$B$23:$B$34,"&gt;="&amp;($A85+0))&gt;0,"Ferien",IF(COUNTIFS(Einstellungen!$A$38:$A$43,"&lt;="&amp;($A85+0),Einstellungen!$B$38:$B$43,"&gt;="&amp;($A85+0))&gt;0,"Sperre",IF(COUNTIF(Einstellungen!$A$47:$A$50,($A85+0))&gt;0,"Nachschr.","")))))</f>
        <v/>
      </c>
      <c r="D85" s="44">
        <f>IF($A85="","",IF(COUNTIF($A$8:$A$67,($A85+1))&gt;0,IF(INDEX($C$8:$C$67,MATCH(($A85+1),$A$8:$A$67,0))="","?",INDEX($C$8:$C$67,MATCH(($A85+1),$A$8:$A$67,0)))&amp;IF(COUNTIF($A$8:$A$67,($A85+1))&gt;1," +"&amp;(COUNTIF($A$8:$A$67,($A85+1))-1),""),IF(COUNTIFS(Einstellungen!$A$23:$A$34,"&lt;="&amp;($A85+1),Einstellungen!$B$23:$B$34,"&gt;="&amp;($A85+1))&gt;0,"Ferien",IF(COUNTIFS(Einstellungen!$A$38:$A$43,"&lt;="&amp;($A85+1),Einstellungen!$B$38:$B$43,"&gt;="&amp;($A85+1))&gt;0,"Sperre",IF(COUNTIF(Einstellungen!$A$47:$A$50,($A85+1))&gt;0,"Nachschr.","")))))</f>
        <v/>
      </c>
      <c r="E85" s="44">
        <f>IF($A85="","",IF(COUNTIF($A$8:$A$67,($A85+2))&gt;0,IF(INDEX($C$8:$C$67,MATCH(($A85+2),$A$8:$A$67,0))="","?",INDEX($C$8:$C$67,MATCH(($A85+2),$A$8:$A$67,0)))&amp;IF(COUNTIF($A$8:$A$67,($A85+2))&gt;1," +"&amp;(COUNTIF($A$8:$A$67,($A85+2))-1),""),IF(COUNTIFS(Einstellungen!$A$23:$A$34,"&lt;="&amp;($A85+2),Einstellungen!$B$23:$B$34,"&gt;="&amp;($A85+2))&gt;0,"Ferien",IF(COUNTIFS(Einstellungen!$A$38:$A$43,"&lt;="&amp;($A85+2),Einstellungen!$B$38:$B$43,"&gt;="&amp;($A85+2))&gt;0,"Sperre",IF(COUNTIF(Einstellungen!$A$47:$A$50,($A85+2))&gt;0,"Nachschr.","")))))</f>
        <v/>
      </c>
      <c r="F85" s="44">
        <f>IF($A85="","",IF(COUNTIF($A$8:$A$67,($A85+3))&gt;0,IF(INDEX($C$8:$C$67,MATCH(($A85+3),$A$8:$A$67,0))="","?",INDEX($C$8:$C$67,MATCH(($A85+3),$A$8:$A$67,0)))&amp;IF(COUNTIF($A$8:$A$67,($A85+3))&gt;1," +"&amp;(COUNTIF($A$8:$A$67,($A85+3))-1),""),IF(COUNTIFS(Einstellungen!$A$23:$A$34,"&lt;="&amp;($A85+3),Einstellungen!$B$23:$B$34,"&gt;="&amp;($A85+3))&gt;0,"Ferien",IF(COUNTIFS(Einstellungen!$A$38:$A$43,"&lt;="&amp;($A85+3),Einstellungen!$B$38:$B$43,"&gt;="&amp;($A85+3))&gt;0,"Sperre",IF(COUNTIF(Einstellungen!$A$47:$A$50,($A85+3))&gt;0,"Nachschr.","")))))</f>
        <v/>
      </c>
      <c r="G85" s="44">
        <f>IF($A85="","",IF(COUNTIF($A$8:$A$67,($A85+4))&gt;0,IF(INDEX($C$8:$C$67,MATCH(($A85+4),$A$8:$A$67,0))="","?",INDEX($C$8:$C$67,MATCH(($A85+4),$A$8:$A$67,0)))&amp;IF(COUNTIF($A$8:$A$67,($A85+4))&gt;1," +"&amp;(COUNTIF($A$8:$A$67,($A85+4))-1),""),IF(COUNTIFS(Einstellungen!$A$23:$A$34,"&lt;="&amp;($A85+4),Einstellungen!$B$23:$B$34,"&gt;="&amp;($A85+4))&gt;0,"Ferien",IF(COUNTIFS(Einstellungen!$A$38:$A$43,"&lt;="&amp;($A85+4),Einstellungen!$B$38:$B$43,"&gt;="&amp;($A85+4))&gt;0,"Sperre",IF(COUNTIF(Einstellungen!$A$47:$A$50,($A85+4))&gt;0,"Nachschr.","")))))</f>
        <v/>
      </c>
      <c r="H85" s="44">
        <f>IF($A85="","",IF(COUNTIF($A$8:$A$67,($A85+5))&gt;0,IF(INDEX($C$8:$C$67,MATCH(($A85+5),$A$8:$A$67,0))="","?",INDEX($C$8:$C$67,MATCH(($A85+5),$A$8:$A$67,0)))&amp;IF(COUNTIF($A$8:$A$67,($A85+5))&gt;1," +"&amp;(COUNTIF($A$8:$A$67,($A85+5))-1),""),IF(COUNTIFS(Einstellungen!$A$23:$A$34,"&lt;="&amp;($A85+5),Einstellungen!$B$23:$B$34,"&gt;="&amp;($A85+5))&gt;0,"Ferien",IF(COUNTIFS(Einstellungen!$A$38:$A$43,"&lt;="&amp;($A85+5),Einstellungen!$B$38:$B$43,"&gt;="&amp;($A85+5))&gt;0,"Sperre",IF(COUNTIF(Einstellungen!$A$47:$A$50,($A85+5))&gt;0,"Nachschr.","")))))</f>
        <v/>
      </c>
      <c r="I85" s="32">
        <f>IF(A85="","",COUNTIFS($I$8:$I$67,A85,$D$8:$D$67,"Klassenarbeit"))</f>
        <v/>
      </c>
      <c r="J85" s="32">
        <f>IF(A85="","",IF(A85&lt;=Einstellungen!$C$6,1,2))</f>
        <v/>
      </c>
    </row>
    <row r="86">
      <c r="A86" s="40">
        <f>IF(A85="","",IF(A85+7&gt;Einstellungen!$C$7,"",A85+7))</f>
        <v/>
      </c>
      <c r="B86" s="32">
        <f>IF(A86="","",WEEKNUM(A86,21))</f>
        <v/>
      </c>
      <c r="C86" s="44">
        <f>IF($A86="","",IF(COUNTIF($A$8:$A$67,($A86+0))&gt;0,IF(INDEX($C$8:$C$67,MATCH(($A86+0),$A$8:$A$67,0))="","?",INDEX($C$8:$C$67,MATCH(($A86+0),$A$8:$A$67,0)))&amp;IF(COUNTIF($A$8:$A$67,($A86+0))&gt;1," +"&amp;(COUNTIF($A$8:$A$67,($A86+0))-1),""),IF(COUNTIFS(Einstellungen!$A$23:$A$34,"&lt;="&amp;($A86+0),Einstellungen!$B$23:$B$34,"&gt;="&amp;($A86+0))&gt;0,"Ferien",IF(COUNTIFS(Einstellungen!$A$38:$A$43,"&lt;="&amp;($A86+0),Einstellungen!$B$38:$B$43,"&gt;="&amp;($A86+0))&gt;0,"Sperre",IF(COUNTIF(Einstellungen!$A$47:$A$50,($A86+0))&gt;0,"Nachschr.","")))))</f>
        <v/>
      </c>
      <c r="D86" s="44">
        <f>IF($A86="","",IF(COUNTIF($A$8:$A$67,($A86+1))&gt;0,IF(INDEX($C$8:$C$67,MATCH(($A86+1),$A$8:$A$67,0))="","?",INDEX($C$8:$C$67,MATCH(($A86+1),$A$8:$A$67,0)))&amp;IF(COUNTIF($A$8:$A$67,($A86+1))&gt;1," +"&amp;(COUNTIF($A$8:$A$67,($A86+1))-1),""),IF(COUNTIFS(Einstellungen!$A$23:$A$34,"&lt;="&amp;($A86+1),Einstellungen!$B$23:$B$34,"&gt;="&amp;($A86+1))&gt;0,"Ferien",IF(COUNTIFS(Einstellungen!$A$38:$A$43,"&lt;="&amp;($A86+1),Einstellungen!$B$38:$B$43,"&gt;="&amp;($A86+1))&gt;0,"Sperre",IF(COUNTIF(Einstellungen!$A$47:$A$50,($A86+1))&gt;0,"Nachschr.","")))))</f>
        <v/>
      </c>
      <c r="E86" s="44">
        <f>IF($A86="","",IF(COUNTIF($A$8:$A$67,($A86+2))&gt;0,IF(INDEX($C$8:$C$67,MATCH(($A86+2),$A$8:$A$67,0))="","?",INDEX($C$8:$C$67,MATCH(($A86+2),$A$8:$A$67,0)))&amp;IF(COUNTIF($A$8:$A$67,($A86+2))&gt;1," +"&amp;(COUNTIF($A$8:$A$67,($A86+2))-1),""),IF(COUNTIFS(Einstellungen!$A$23:$A$34,"&lt;="&amp;($A86+2),Einstellungen!$B$23:$B$34,"&gt;="&amp;($A86+2))&gt;0,"Ferien",IF(COUNTIFS(Einstellungen!$A$38:$A$43,"&lt;="&amp;($A86+2),Einstellungen!$B$38:$B$43,"&gt;="&amp;($A86+2))&gt;0,"Sperre",IF(COUNTIF(Einstellungen!$A$47:$A$50,($A86+2))&gt;0,"Nachschr.","")))))</f>
        <v/>
      </c>
      <c r="F86" s="44">
        <f>IF($A86="","",IF(COUNTIF($A$8:$A$67,($A86+3))&gt;0,IF(INDEX($C$8:$C$67,MATCH(($A86+3),$A$8:$A$67,0))="","?",INDEX($C$8:$C$67,MATCH(($A86+3),$A$8:$A$67,0)))&amp;IF(COUNTIF($A$8:$A$67,($A86+3))&gt;1," +"&amp;(COUNTIF($A$8:$A$67,($A86+3))-1),""),IF(COUNTIFS(Einstellungen!$A$23:$A$34,"&lt;="&amp;($A86+3),Einstellungen!$B$23:$B$34,"&gt;="&amp;($A86+3))&gt;0,"Ferien",IF(COUNTIFS(Einstellungen!$A$38:$A$43,"&lt;="&amp;($A86+3),Einstellungen!$B$38:$B$43,"&gt;="&amp;($A86+3))&gt;0,"Sperre",IF(COUNTIF(Einstellungen!$A$47:$A$50,($A86+3))&gt;0,"Nachschr.","")))))</f>
        <v/>
      </c>
      <c r="G86" s="44">
        <f>IF($A86="","",IF(COUNTIF($A$8:$A$67,($A86+4))&gt;0,IF(INDEX($C$8:$C$67,MATCH(($A86+4),$A$8:$A$67,0))="","?",INDEX($C$8:$C$67,MATCH(($A86+4),$A$8:$A$67,0)))&amp;IF(COUNTIF($A$8:$A$67,($A86+4))&gt;1," +"&amp;(COUNTIF($A$8:$A$67,($A86+4))-1),""),IF(COUNTIFS(Einstellungen!$A$23:$A$34,"&lt;="&amp;($A86+4),Einstellungen!$B$23:$B$34,"&gt;="&amp;($A86+4))&gt;0,"Ferien",IF(COUNTIFS(Einstellungen!$A$38:$A$43,"&lt;="&amp;($A86+4),Einstellungen!$B$38:$B$43,"&gt;="&amp;($A86+4))&gt;0,"Sperre",IF(COUNTIF(Einstellungen!$A$47:$A$50,($A86+4))&gt;0,"Nachschr.","")))))</f>
        <v/>
      </c>
      <c r="H86" s="44">
        <f>IF($A86="","",IF(COUNTIF($A$8:$A$67,($A86+5))&gt;0,IF(INDEX($C$8:$C$67,MATCH(($A86+5),$A$8:$A$67,0))="","?",INDEX($C$8:$C$67,MATCH(($A86+5),$A$8:$A$67,0)))&amp;IF(COUNTIF($A$8:$A$67,($A86+5))&gt;1," +"&amp;(COUNTIF($A$8:$A$67,($A86+5))-1),""),IF(COUNTIFS(Einstellungen!$A$23:$A$34,"&lt;="&amp;($A86+5),Einstellungen!$B$23:$B$34,"&gt;="&amp;($A86+5))&gt;0,"Ferien",IF(COUNTIFS(Einstellungen!$A$38:$A$43,"&lt;="&amp;($A86+5),Einstellungen!$B$38:$B$43,"&gt;="&amp;($A86+5))&gt;0,"Sperre",IF(COUNTIF(Einstellungen!$A$47:$A$50,($A86+5))&gt;0,"Nachschr.","")))))</f>
        <v/>
      </c>
      <c r="I86" s="32">
        <f>IF(A86="","",COUNTIFS($I$8:$I$67,A86,$D$8:$D$67,"Klassenarbeit"))</f>
        <v/>
      </c>
      <c r="J86" s="32">
        <f>IF(A86="","",IF(A86&lt;=Einstellungen!$C$6,1,2))</f>
        <v/>
      </c>
    </row>
    <row r="87">
      <c r="A87" s="40">
        <f>IF(A86="","",IF(A86+7&gt;Einstellungen!$C$7,"",A86+7))</f>
        <v/>
      </c>
      <c r="B87" s="32">
        <f>IF(A87="","",WEEKNUM(A87,21))</f>
        <v/>
      </c>
      <c r="C87" s="44">
        <f>IF($A87="","",IF(COUNTIF($A$8:$A$67,($A87+0))&gt;0,IF(INDEX($C$8:$C$67,MATCH(($A87+0),$A$8:$A$67,0))="","?",INDEX($C$8:$C$67,MATCH(($A87+0),$A$8:$A$67,0)))&amp;IF(COUNTIF($A$8:$A$67,($A87+0))&gt;1," +"&amp;(COUNTIF($A$8:$A$67,($A87+0))-1),""),IF(COUNTIFS(Einstellungen!$A$23:$A$34,"&lt;="&amp;($A87+0),Einstellungen!$B$23:$B$34,"&gt;="&amp;($A87+0))&gt;0,"Ferien",IF(COUNTIFS(Einstellungen!$A$38:$A$43,"&lt;="&amp;($A87+0),Einstellungen!$B$38:$B$43,"&gt;="&amp;($A87+0))&gt;0,"Sperre",IF(COUNTIF(Einstellungen!$A$47:$A$50,($A87+0))&gt;0,"Nachschr.","")))))</f>
        <v/>
      </c>
      <c r="D87" s="44">
        <f>IF($A87="","",IF(COUNTIF($A$8:$A$67,($A87+1))&gt;0,IF(INDEX($C$8:$C$67,MATCH(($A87+1),$A$8:$A$67,0))="","?",INDEX($C$8:$C$67,MATCH(($A87+1),$A$8:$A$67,0)))&amp;IF(COUNTIF($A$8:$A$67,($A87+1))&gt;1," +"&amp;(COUNTIF($A$8:$A$67,($A87+1))-1),""),IF(COUNTIFS(Einstellungen!$A$23:$A$34,"&lt;="&amp;($A87+1),Einstellungen!$B$23:$B$34,"&gt;="&amp;($A87+1))&gt;0,"Ferien",IF(COUNTIFS(Einstellungen!$A$38:$A$43,"&lt;="&amp;($A87+1),Einstellungen!$B$38:$B$43,"&gt;="&amp;($A87+1))&gt;0,"Sperre",IF(COUNTIF(Einstellungen!$A$47:$A$50,($A87+1))&gt;0,"Nachschr.","")))))</f>
        <v/>
      </c>
      <c r="E87" s="44">
        <f>IF($A87="","",IF(COUNTIF($A$8:$A$67,($A87+2))&gt;0,IF(INDEX($C$8:$C$67,MATCH(($A87+2),$A$8:$A$67,0))="","?",INDEX($C$8:$C$67,MATCH(($A87+2),$A$8:$A$67,0)))&amp;IF(COUNTIF($A$8:$A$67,($A87+2))&gt;1," +"&amp;(COUNTIF($A$8:$A$67,($A87+2))-1),""),IF(COUNTIFS(Einstellungen!$A$23:$A$34,"&lt;="&amp;($A87+2),Einstellungen!$B$23:$B$34,"&gt;="&amp;($A87+2))&gt;0,"Ferien",IF(COUNTIFS(Einstellungen!$A$38:$A$43,"&lt;="&amp;($A87+2),Einstellungen!$B$38:$B$43,"&gt;="&amp;($A87+2))&gt;0,"Sperre",IF(COUNTIF(Einstellungen!$A$47:$A$50,($A87+2))&gt;0,"Nachschr.","")))))</f>
        <v/>
      </c>
      <c r="F87" s="44">
        <f>IF($A87="","",IF(COUNTIF($A$8:$A$67,($A87+3))&gt;0,IF(INDEX($C$8:$C$67,MATCH(($A87+3),$A$8:$A$67,0))="","?",INDEX($C$8:$C$67,MATCH(($A87+3),$A$8:$A$67,0)))&amp;IF(COUNTIF($A$8:$A$67,($A87+3))&gt;1," +"&amp;(COUNTIF($A$8:$A$67,($A87+3))-1),""),IF(COUNTIFS(Einstellungen!$A$23:$A$34,"&lt;="&amp;($A87+3),Einstellungen!$B$23:$B$34,"&gt;="&amp;($A87+3))&gt;0,"Ferien",IF(COUNTIFS(Einstellungen!$A$38:$A$43,"&lt;="&amp;($A87+3),Einstellungen!$B$38:$B$43,"&gt;="&amp;($A87+3))&gt;0,"Sperre",IF(COUNTIF(Einstellungen!$A$47:$A$50,($A87+3))&gt;0,"Nachschr.","")))))</f>
        <v/>
      </c>
      <c r="G87" s="44">
        <f>IF($A87="","",IF(COUNTIF($A$8:$A$67,($A87+4))&gt;0,IF(INDEX($C$8:$C$67,MATCH(($A87+4),$A$8:$A$67,0))="","?",INDEX($C$8:$C$67,MATCH(($A87+4),$A$8:$A$67,0)))&amp;IF(COUNTIF($A$8:$A$67,($A87+4))&gt;1," +"&amp;(COUNTIF($A$8:$A$67,($A87+4))-1),""),IF(COUNTIFS(Einstellungen!$A$23:$A$34,"&lt;="&amp;($A87+4),Einstellungen!$B$23:$B$34,"&gt;="&amp;($A87+4))&gt;0,"Ferien",IF(COUNTIFS(Einstellungen!$A$38:$A$43,"&lt;="&amp;($A87+4),Einstellungen!$B$38:$B$43,"&gt;="&amp;($A87+4))&gt;0,"Sperre",IF(COUNTIF(Einstellungen!$A$47:$A$50,($A87+4))&gt;0,"Nachschr.","")))))</f>
        <v/>
      </c>
      <c r="H87" s="44">
        <f>IF($A87="","",IF(COUNTIF($A$8:$A$67,($A87+5))&gt;0,IF(INDEX($C$8:$C$67,MATCH(($A87+5),$A$8:$A$67,0))="","?",INDEX($C$8:$C$67,MATCH(($A87+5),$A$8:$A$67,0)))&amp;IF(COUNTIF($A$8:$A$67,($A87+5))&gt;1," +"&amp;(COUNTIF($A$8:$A$67,($A87+5))-1),""),IF(COUNTIFS(Einstellungen!$A$23:$A$34,"&lt;="&amp;($A87+5),Einstellungen!$B$23:$B$34,"&gt;="&amp;($A87+5))&gt;0,"Ferien",IF(COUNTIFS(Einstellungen!$A$38:$A$43,"&lt;="&amp;($A87+5),Einstellungen!$B$38:$B$43,"&gt;="&amp;($A87+5))&gt;0,"Sperre",IF(COUNTIF(Einstellungen!$A$47:$A$50,($A87+5))&gt;0,"Nachschr.","")))))</f>
        <v/>
      </c>
      <c r="I87" s="32">
        <f>IF(A87="","",COUNTIFS($I$8:$I$67,A87,$D$8:$D$67,"Klassenarbeit"))</f>
        <v/>
      </c>
      <c r="J87" s="32">
        <f>IF(A87="","",IF(A87&lt;=Einstellungen!$C$6,1,2))</f>
        <v/>
      </c>
    </row>
    <row r="88">
      <c r="A88" s="40">
        <f>IF(A87="","",IF(A87+7&gt;Einstellungen!$C$7,"",A87+7))</f>
        <v/>
      </c>
      <c r="B88" s="32">
        <f>IF(A88="","",WEEKNUM(A88,21))</f>
        <v/>
      </c>
      <c r="C88" s="44">
        <f>IF($A88="","",IF(COUNTIF($A$8:$A$67,($A88+0))&gt;0,IF(INDEX($C$8:$C$67,MATCH(($A88+0),$A$8:$A$67,0))="","?",INDEX($C$8:$C$67,MATCH(($A88+0),$A$8:$A$67,0)))&amp;IF(COUNTIF($A$8:$A$67,($A88+0))&gt;1," +"&amp;(COUNTIF($A$8:$A$67,($A88+0))-1),""),IF(COUNTIFS(Einstellungen!$A$23:$A$34,"&lt;="&amp;($A88+0),Einstellungen!$B$23:$B$34,"&gt;="&amp;($A88+0))&gt;0,"Ferien",IF(COUNTIFS(Einstellungen!$A$38:$A$43,"&lt;="&amp;($A88+0),Einstellungen!$B$38:$B$43,"&gt;="&amp;($A88+0))&gt;0,"Sperre",IF(COUNTIF(Einstellungen!$A$47:$A$50,($A88+0))&gt;0,"Nachschr.","")))))</f>
        <v/>
      </c>
      <c r="D88" s="44">
        <f>IF($A88="","",IF(COUNTIF($A$8:$A$67,($A88+1))&gt;0,IF(INDEX($C$8:$C$67,MATCH(($A88+1),$A$8:$A$67,0))="","?",INDEX($C$8:$C$67,MATCH(($A88+1),$A$8:$A$67,0)))&amp;IF(COUNTIF($A$8:$A$67,($A88+1))&gt;1," +"&amp;(COUNTIF($A$8:$A$67,($A88+1))-1),""),IF(COUNTIFS(Einstellungen!$A$23:$A$34,"&lt;="&amp;($A88+1),Einstellungen!$B$23:$B$34,"&gt;="&amp;($A88+1))&gt;0,"Ferien",IF(COUNTIFS(Einstellungen!$A$38:$A$43,"&lt;="&amp;($A88+1),Einstellungen!$B$38:$B$43,"&gt;="&amp;($A88+1))&gt;0,"Sperre",IF(COUNTIF(Einstellungen!$A$47:$A$50,($A88+1))&gt;0,"Nachschr.","")))))</f>
        <v/>
      </c>
      <c r="E88" s="44">
        <f>IF($A88="","",IF(COUNTIF($A$8:$A$67,($A88+2))&gt;0,IF(INDEX($C$8:$C$67,MATCH(($A88+2),$A$8:$A$67,0))="","?",INDEX($C$8:$C$67,MATCH(($A88+2),$A$8:$A$67,0)))&amp;IF(COUNTIF($A$8:$A$67,($A88+2))&gt;1," +"&amp;(COUNTIF($A$8:$A$67,($A88+2))-1),""),IF(COUNTIFS(Einstellungen!$A$23:$A$34,"&lt;="&amp;($A88+2),Einstellungen!$B$23:$B$34,"&gt;="&amp;($A88+2))&gt;0,"Ferien",IF(COUNTIFS(Einstellungen!$A$38:$A$43,"&lt;="&amp;($A88+2),Einstellungen!$B$38:$B$43,"&gt;="&amp;($A88+2))&gt;0,"Sperre",IF(COUNTIF(Einstellungen!$A$47:$A$50,($A88+2))&gt;0,"Nachschr.","")))))</f>
        <v/>
      </c>
      <c r="F88" s="44">
        <f>IF($A88="","",IF(COUNTIF($A$8:$A$67,($A88+3))&gt;0,IF(INDEX($C$8:$C$67,MATCH(($A88+3),$A$8:$A$67,0))="","?",INDEX($C$8:$C$67,MATCH(($A88+3),$A$8:$A$67,0)))&amp;IF(COUNTIF($A$8:$A$67,($A88+3))&gt;1," +"&amp;(COUNTIF($A$8:$A$67,($A88+3))-1),""),IF(COUNTIFS(Einstellungen!$A$23:$A$34,"&lt;="&amp;($A88+3),Einstellungen!$B$23:$B$34,"&gt;="&amp;($A88+3))&gt;0,"Ferien",IF(COUNTIFS(Einstellungen!$A$38:$A$43,"&lt;="&amp;($A88+3),Einstellungen!$B$38:$B$43,"&gt;="&amp;($A88+3))&gt;0,"Sperre",IF(COUNTIF(Einstellungen!$A$47:$A$50,($A88+3))&gt;0,"Nachschr.","")))))</f>
        <v/>
      </c>
      <c r="G88" s="44">
        <f>IF($A88="","",IF(COUNTIF($A$8:$A$67,($A88+4))&gt;0,IF(INDEX($C$8:$C$67,MATCH(($A88+4),$A$8:$A$67,0))="","?",INDEX($C$8:$C$67,MATCH(($A88+4),$A$8:$A$67,0)))&amp;IF(COUNTIF($A$8:$A$67,($A88+4))&gt;1," +"&amp;(COUNTIF($A$8:$A$67,($A88+4))-1),""),IF(COUNTIFS(Einstellungen!$A$23:$A$34,"&lt;="&amp;($A88+4),Einstellungen!$B$23:$B$34,"&gt;="&amp;($A88+4))&gt;0,"Ferien",IF(COUNTIFS(Einstellungen!$A$38:$A$43,"&lt;="&amp;($A88+4),Einstellungen!$B$38:$B$43,"&gt;="&amp;($A88+4))&gt;0,"Sperre",IF(COUNTIF(Einstellungen!$A$47:$A$50,($A88+4))&gt;0,"Nachschr.","")))))</f>
        <v/>
      </c>
      <c r="H88" s="44">
        <f>IF($A88="","",IF(COUNTIF($A$8:$A$67,($A88+5))&gt;0,IF(INDEX($C$8:$C$67,MATCH(($A88+5),$A$8:$A$67,0))="","?",INDEX($C$8:$C$67,MATCH(($A88+5),$A$8:$A$67,0)))&amp;IF(COUNTIF($A$8:$A$67,($A88+5))&gt;1," +"&amp;(COUNTIF($A$8:$A$67,($A88+5))-1),""),IF(COUNTIFS(Einstellungen!$A$23:$A$34,"&lt;="&amp;($A88+5),Einstellungen!$B$23:$B$34,"&gt;="&amp;($A88+5))&gt;0,"Ferien",IF(COUNTIFS(Einstellungen!$A$38:$A$43,"&lt;="&amp;($A88+5),Einstellungen!$B$38:$B$43,"&gt;="&amp;($A88+5))&gt;0,"Sperre",IF(COUNTIF(Einstellungen!$A$47:$A$50,($A88+5))&gt;0,"Nachschr.","")))))</f>
        <v/>
      </c>
      <c r="I88" s="32">
        <f>IF(A88="","",COUNTIFS($I$8:$I$67,A88,$D$8:$D$67,"Klassenarbeit"))</f>
        <v/>
      </c>
      <c r="J88" s="32">
        <f>IF(A88="","",IF(A88&lt;=Einstellungen!$C$6,1,2))</f>
        <v/>
      </c>
    </row>
    <row r="89">
      <c r="A89" s="40">
        <f>IF(A88="","",IF(A88+7&gt;Einstellungen!$C$7,"",A88+7))</f>
        <v/>
      </c>
      <c r="B89" s="32">
        <f>IF(A89="","",WEEKNUM(A89,21))</f>
        <v/>
      </c>
      <c r="C89" s="44">
        <f>IF($A89="","",IF(COUNTIF($A$8:$A$67,($A89+0))&gt;0,IF(INDEX($C$8:$C$67,MATCH(($A89+0),$A$8:$A$67,0))="","?",INDEX($C$8:$C$67,MATCH(($A89+0),$A$8:$A$67,0)))&amp;IF(COUNTIF($A$8:$A$67,($A89+0))&gt;1," +"&amp;(COUNTIF($A$8:$A$67,($A89+0))-1),""),IF(COUNTIFS(Einstellungen!$A$23:$A$34,"&lt;="&amp;($A89+0),Einstellungen!$B$23:$B$34,"&gt;="&amp;($A89+0))&gt;0,"Ferien",IF(COUNTIFS(Einstellungen!$A$38:$A$43,"&lt;="&amp;($A89+0),Einstellungen!$B$38:$B$43,"&gt;="&amp;($A89+0))&gt;0,"Sperre",IF(COUNTIF(Einstellungen!$A$47:$A$50,($A89+0))&gt;0,"Nachschr.","")))))</f>
        <v/>
      </c>
      <c r="D89" s="44">
        <f>IF($A89="","",IF(COUNTIF($A$8:$A$67,($A89+1))&gt;0,IF(INDEX($C$8:$C$67,MATCH(($A89+1),$A$8:$A$67,0))="","?",INDEX($C$8:$C$67,MATCH(($A89+1),$A$8:$A$67,0)))&amp;IF(COUNTIF($A$8:$A$67,($A89+1))&gt;1," +"&amp;(COUNTIF($A$8:$A$67,($A89+1))-1),""),IF(COUNTIFS(Einstellungen!$A$23:$A$34,"&lt;="&amp;($A89+1),Einstellungen!$B$23:$B$34,"&gt;="&amp;($A89+1))&gt;0,"Ferien",IF(COUNTIFS(Einstellungen!$A$38:$A$43,"&lt;="&amp;($A89+1),Einstellungen!$B$38:$B$43,"&gt;="&amp;($A89+1))&gt;0,"Sperre",IF(COUNTIF(Einstellungen!$A$47:$A$50,($A89+1))&gt;0,"Nachschr.","")))))</f>
        <v/>
      </c>
      <c r="E89" s="44">
        <f>IF($A89="","",IF(COUNTIF($A$8:$A$67,($A89+2))&gt;0,IF(INDEX($C$8:$C$67,MATCH(($A89+2),$A$8:$A$67,0))="","?",INDEX($C$8:$C$67,MATCH(($A89+2),$A$8:$A$67,0)))&amp;IF(COUNTIF($A$8:$A$67,($A89+2))&gt;1," +"&amp;(COUNTIF($A$8:$A$67,($A89+2))-1),""),IF(COUNTIFS(Einstellungen!$A$23:$A$34,"&lt;="&amp;($A89+2),Einstellungen!$B$23:$B$34,"&gt;="&amp;($A89+2))&gt;0,"Ferien",IF(COUNTIFS(Einstellungen!$A$38:$A$43,"&lt;="&amp;($A89+2),Einstellungen!$B$38:$B$43,"&gt;="&amp;($A89+2))&gt;0,"Sperre",IF(COUNTIF(Einstellungen!$A$47:$A$50,($A89+2))&gt;0,"Nachschr.","")))))</f>
        <v/>
      </c>
      <c r="F89" s="44">
        <f>IF($A89="","",IF(COUNTIF($A$8:$A$67,($A89+3))&gt;0,IF(INDEX($C$8:$C$67,MATCH(($A89+3),$A$8:$A$67,0))="","?",INDEX($C$8:$C$67,MATCH(($A89+3),$A$8:$A$67,0)))&amp;IF(COUNTIF($A$8:$A$67,($A89+3))&gt;1," +"&amp;(COUNTIF($A$8:$A$67,($A89+3))-1),""),IF(COUNTIFS(Einstellungen!$A$23:$A$34,"&lt;="&amp;($A89+3),Einstellungen!$B$23:$B$34,"&gt;="&amp;($A89+3))&gt;0,"Ferien",IF(COUNTIFS(Einstellungen!$A$38:$A$43,"&lt;="&amp;($A89+3),Einstellungen!$B$38:$B$43,"&gt;="&amp;($A89+3))&gt;0,"Sperre",IF(COUNTIF(Einstellungen!$A$47:$A$50,($A89+3))&gt;0,"Nachschr.","")))))</f>
        <v/>
      </c>
      <c r="G89" s="44">
        <f>IF($A89="","",IF(COUNTIF($A$8:$A$67,($A89+4))&gt;0,IF(INDEX($C$8:$C$67,MATCH(($A89+4),$A$8:$A$67,0))="","?",INDEX($C$8:$C$67,MATCH(($A89+4),$A$8:$A$67,0)))&amp;IF(COUNTIF($A$8:$A$67,($A89+4))&gt;1," +"&amp;(COUNTIF($A$8:$A$67,($A89+4))-1),""),IF(COUNTIFS(Einstellungen!$A$23:$A$34,"&lt;="&amp;($A89+4),Einstellungen!$B$23:$B$34,"&gt;="&amp;($A89+4))&gt;0,"Ferien",IF(COUNTIFS(Einstellungen!$A$38:$A$43,"&lt;="&amp;($A89+4),Einstellungen!$B$38:$B$43,"&gt;="&amp;($A89+4))&gt;0,"Sperre",IF(COUNTIF(Einstellungen!$A$47:$A$50,($A89+4))&gt;0,"Nachschr.","")))))</f>
        <v/>
      </c>
      <c r="H89" s="44">
        <f>IF($A89="","",IF(COUNTIF($A$8:$A$67,($A89+5))&gt;0,IF(INDEX($C$8:$C$67,MATCH(($A89+5),$A$8:$A$67,0))="","?",INDEX($C$8:$C$67,MATCH(($A89+5),$A$8:$A$67,0)))&amp;IF(COUNTIF($A$8:$A$67,($A89+5))&gt;1," +"&amp;(COUNTIF($A$8:$A$67,($A89+5))-1),""),IF(COUNTIFS(Einstellungen!$A$23:$A$34,"&lt;="&amp;($A89+5),Einstellungen!$B$23:$B$34,"&gt;="&amp;($A89+5))&gt;0,"Ferien",IF(COUNTIFS(Einstellungen!$A$38:$A$43,"&lt;="&amp;($A89+5),Einstellungen!$B$38:$B$43,"&gt;="&amp;($A89+5))&gt;0,"Sperre",IF(COUNTIF(Einstellungen!$A$47:$A$50,($A89+5))&gt;0,"Nachschr.","")))))</f>
        <v/>
      </c>
      <c r="I89" s="32">
        <f>IF(A89="","",COUNTIFS($I$8:$I$67,A89,$D$8:$D$67,"Klassenarbeit"))</f>
        <v/>
      </c>
      <c r="J89" s="32">
        <f>IF(A89="","",IF(A89&lt;=Einstellungen!$C$6,1,2))</f>
        <v/>
      </c>
    </row>
    <row r="90">
      <c r="A90" s="40">
        <f>IF(A89="","",IF(A89+7&gt;Einstellungen!$C$7,"",A89+7))</f>
        <v/>
      </c>
      <c r="B90" s="32">
        <f>IF(A90="","",WEEKNUM(A90,21))</f>
        <v/>
      </c>
      <c r="C90" s="44">
        <f>IF($A90="","",IF(COUNTIF($A$8:$A$67,($A90+0))&gt;0,IF(INDEX($C$8:$C$67,MATCH(($A90+0),$A$8:$A$67,0))="","?",INDEX($C$8:$C$67,MATCH(($A90+0),$A$8:$A$67,0)))&amp;IF(COUNTIF($A$8:$A$67,($A90+0))&gt;1," +"&amp;(COUNTIF($A$8:$A$67,($A90+0))-1),""),IF(COUNTIFS(Einstellungen!$A$23:$A$34,"&lt;="&amp;($A90+0),Einstellungen!$B$23:$B$34,"&gt;="&amp;($A90+0))&gt;0,"Ferien",IF(COUNTIFS(Einstellungen!$A$38:$A$43,"&lt;="&amp;($A90+0),Einstellungen!$B$38:$B$43,"&gt;="&amp;($A90+0))&gt;0,"Sperre",IF(COUNTIF(Einstellungen!$A$47:$A$50,($A90+0))&gt;0,"Nachschr.","")))))</f>
        <v/>
      </c>
      <c r="D90" s="44">
        <f>IF($A90="","",IF(COUNTIF($A$8:$A$67,($A90+1))&gt;0,IF(INDEX($C$8:$C$67,MATCH(($A90+1),$A$8:$A$67,0))="","?",INDEX($C$8:$C$67,MATCH(($A90+1),$A$8:$A$67,0)))&amp;IF(COUNTIF($A$8:$A$67,($A90+1))&gt;1," +"&amp;(COUNTIF($A$8:$A$67,($A90+1))-1),""),IF(COUNTIFS(Einstellungen!$A$23:$A$34,"&lt;="&amp;($A90+1),Einstellungen!$B$23:$B$34,"&gt;="&amp;($A90+1))&gt;0,"Ferien",IF(COUNTIFS(Einstellungen!$A$38:$A$43,"&lt;="&amp;($A90+1),Einstellungen!$B$38:$B$43,"&gt;="&amp;($A90+1))&gt;0,"Sperre",IF(COUNTIF(Einstellungen!$A$47:$A$50,($A90+1))&gt;0,"Nachschr.","")))))</f>
        <v/>
      </c>
      <c r="E90" s="44">
        <f>IF($A90="","",IF(COUNTIF($A$8:$A$67,($A90+2))&gt;0,IF(INDEX($C$8:$C$67,MATCH(($A90+2),$A$8:$A$67,0))="","?",INDEX($C$8:$C$67,MATCH(($A90+2),$A$8:$A$67,0)))&amp;IF(COUNTIF($A$8:$A$67,($A90+2))&gt;1," +"&amp;(COUNTIF($A$8:$A$67,($A90+2))-1),""),IF(COUNTIFS(Einstellungen!$A$23:$A$34,"&lt;="&amp;($A90+2),Einstellungen!$B$23:$B$34,"&gt;="&amp;($A90+2))&gt;0,"Ferien",IF(COUNTIFS(Einstellungen!$A$38:$A$43,"&lt;="&amp;($A90+2),Einstellungen!$B$38:$B$43,"&gt;="&amp;($A90+2))&gt;0,"Sperre",IF(COUNTIF(Einstellungen!$A$47:$A$50,($A90+2))&gt;0,"Nachschr.","")))))</f>
        <v/>
      </c>
      <c r="F90" s="44">
        <f>IF($A90="","",IF(COUNTIF($A$8:$A$67,($A90+3))&gt;0,IF(INDEX($C$8:$C$67,MATCH(($A90+3),$A$8:$A$67,0))="","?",INDEX($C$8:$C$67,MATCH(($A90+3),$A$8:$A$67,0)))&amp;IF(COUNTIF($A$8:$A$67,($A90+3))&gt;1," +"&amp;(COUNTIF($A$8:$A$67,($A90+3))-1),""),IF(COUNTIFS(Einstellungen!$A$23:$A$34,"&lt;="&amp;($A90+3),Einstellungen!$B$23:$B$34,"&gt;="&amp;($A90+3))&gt;0,"Ferien",IF(COUNTIFS(Einstellungen!$A$38:$A$43,"&lt;="&amp;($A90+3),Einstellungen!$B$38:$B$43,"&gt;="&amp;($A90+3))&gt;0,"Sperre",IF(COUNTIF(Einstellungen!$A$47:$A$50,($A90+3))&gt;0,"Nachschr.","")))))</f>
        <v/>
      </c>
      <c r="G90" s="44">
        <f>IF($A90="","",IF(COUNTIF($A$8:$A$67,($A90+4))&gt;0,IF(INDEX($C$8:$C$67,MATCH(($A90+4),$A$8:$A$67,0))="","?",INDEX($C$8:$C$67,MATCH(($A90+4),$A$8:$A$67,0)))&amp;IF(COUNTIF($A$8:$A$67,($A90+4))&gt;1," +"&amp;(COUNTIF($A$8:$A$67,($A90+4))-1),""),IF(COUNTIFS(Einstellungen!$A$23:$A$34,"&lt;="&amp;($A90+4),Einstellungen!$B$23:$B$34,"&gt;="&amp;($A90+4))&gt;0,"Ferien",IF(COUNTIFS(Einstellungen!$A$38:$A$43,"&lt;="&amp;($A90+4),Einstellungen!$B$38:$B$43,"&gt;="&amp;($A90+4))&gt;0,"Sperre",IF(COUNTIF(Einstellungen!$A$47:$A$50,($A90+4))&gt;0,"Nachschr.","")))))</f>
        <v/>
      </c>
      <c r="H90" s="44">
        <f>IF($A90="","",IF(COUNTIF($A$8:$A$67,($A90+5))&gt;0,IF(INDEX($C$8:$C$67,MATCH(($A90+5),$A$8:$A$67,0))="","?",INDEX($C$8:$C$67,MATCH(($A90+5),$A$8:$A$67,0)))&amp;IF(COUNTIF($A$8:$A$67,($A90+5))&gt;1," +"&amp;(COUNTIF($A$8:$A$67,($A90+5))-1),""),IF(COUNTIFS(Einstellungen!$A$23:$A$34,"&lt;="&amp;($A90+5),Einstellungen!$B$23:$B$34,"&gt;="&amp;($A90+5))&gt;0,"Ferien",IF(COUNTIFS(Einstellungen!$A$38:$A$43,"&lt;="&amp;($A90+5),Einstellungen!$B$38:$B$43,"&gt;="&amp;($A90+5))&gt;0,"Sperre",IF(COUNTIF(Einstellungen!$A$47:$A$50,($A90+5))&gt;0,"Nachschr.","")))))</f>
        <v/>
      </c>
      <c r="I90" s="32">
        <f>IF(A90="","",COUNTIFS($I$8:$I$67,A90,$D$8:$D$67,"Klassenarbeit"))</f>
        <v/>
      </c>
      <c r="J90" s="32">
        <f>IF(A90="","",IF(A90&lt;=Einstellungen!$C$6,1,2))</f>
        <v/>
      </c>
    </row>
    <row r="91">
      <c r="A91" s="40">
        <f>IF(A90="","",IF(A90+7&gt;Einstellungen!$C$7,"",A90+7))</f>
        <v/>
      </c>
      <c r="B91" s="32">
        <f>IF(A91="","",WEEKNUM(A91,21))</f>
        <v/>
      </c>
      <c r="C91" s="44">
        <f>IF($A91="","",IF(COUNTIF($A$8:$A$67,($A91+0))&gt;0,IF(INDEX($C$8:$C$67,MATCH(($A91+0),$A$8:$A$67,0))="","?",INDEX($C$8:$C$67,MATCH(($A91+0),$A$8:$A$67,0)))&amp;IF(COUNTIF($A$8:$A$67,($A91+0))&gt;1," +"&amp;(COUNTIF($A$8:$A$67,($A91+0))-1),""),IF(COUNTIFS(Einstellungen!$A$23:$A$34,"&lt;="&amp;($A91+0),Einstellungen!$B$23:$B$34,"&gt;="&amp;($A91+0))&gt;0,"Ferien",IF(COUNTIFS(Einstellungen!$A$38:$A$43,"&lt;="&amp;($A91+0),Einstellungen!$B$38:$B$43,"&gt;="&amp;($A91+0))&gt;0,"Sperre",IF(COUNTIF(Einstellungen!$A$47:$A$50,($A91+0))&gt;0,"Nachschr.","")))))</f>
        <v/>
      </c>
      <c r="D91" s="44">
        <f>IF($A91="","",IF(COUNTIF($A$8:$A$67,($A91+1))&gt;0,IF(INDEX($C$8:$C$67,MATCH(($A91+1),$A$8:$A$67,0))="","?",INDEX($C$8:$C$67,MATCH(($A91+1),$A$8:$A$67,0)))&amp;IF(COUNTIF($A$8:$A$67,($A91+1))&gt;1," +"&amp;(COUNTIF($A$8:$A$67,($A91+1))-1),""),IF(COUNTIFS(Einstellungen!$A$23:$A$34,"&lt;="&amp;($A91+1),Einstellungen!$B$23:$B$34,"&gt;="&amp;($A91+1))&gt;0,"Ferien",IF(COUNTIFS(Einstellungen!$A$38:$A$43,"&lt;="&amp;($A91+1),Einstellungen!$B$38:$B$43,"&gt;="&amp;($A91+1))&gt;0,"Sperre",IF(COUNTIF(Einstellungen!$A$47:$A$50,($A91+1))&gt;0,"Nachschr.","")))))</f>
        <v/>
      </c>
      <c r="E91" s="44">
        <f>IF($A91="","",IF(COUNTIF($A$8:$A$67,($A91+2))&gt;0,IF(INDEX($C$8:$C$67,MATCH(($A91+2),$A$8:$A$67,0))="","?",INDEX($C$8:$C$67,MATCH(($A91+2),$A$8:$A$67,0)))&amp;IF(COUNTIF($A$8:$A$67,($A91+2))&gt;1," +"&amp;(COUNTIF($A$8:$A$67,($A91+2))-1),""),IF(COUNTIFS(Einstellungen!$A$23:$A$34,"&lt;="&amp;($A91+2),Einstellungen!$B$23:$B$34,"&gt;="&amp;($A91+2))&gt;0,"Ferien",IF(COUNTIFS(Einstellungen!$A$38:$A$43,"&lt;="&amp;($A91+2),Einstellungen!$B$38:$B$43,"&gt;="&amp;($A91+2))&gt;0,"Sperre",IF(COUNTIF(Einstellungen!$A$47:$A$50,($A91+2))&gt;0,"Nachschr.","")))))</f>
        <v/>
      </c>
      <c r="F91" s="44">
        <f>IF($A91="","",IF(COUNTIF($A$8:$A$67,($A91+3))&gt;0,IF(INDEX($C$8:$C$67,MATCH(($A91+3),$A$8:$A$67,0))="","?",INDEX($C$8:$C$67,MATCH(($A91+3),$A$8:$A$67,0)))&amp;IF(COUNTIF($A$8:$A$67,($A91+3))&gt;1," +"&amp;(COUNTIF($A$8:$A$67,($A91+3))-1),""),IF(COUNTIFS(Einstellungen!$A$23:$A$34,"&lt;="&amp;($A91+3),Einstellungen!$B$23:$B$34,"&gt;="&amp;($A91+3))&gt;0,"Ferien",IF(COUNTIFS(Einstellungen!$A$38:$A$43,"&lt;="&amp;($A91+3),Einstellungen!$B$38:$B$43,"&gt;="&amp;($A91+3))&gt;0,"Sperre",IF(COUNTIF(Einstellungen!$A$47:$A$50,($A91+3))&gt;0,"Nachschr.","")))))</f>
        <v/>
      </c>
      <c r="G91" s="44">
        <f>IF($A91="","",IF(COUNTIF($A$8:$A$67,($A91+4))&gt;0,IF(INDEX($C$8:$C$67,MATCH(($A91+4),$A$8:$A$67,0))="","?",INDEX($C$8:$C$67,MATCH(($A91+4),$A$8:$A$67,0)))&amp;IF(COUNTIF($A$8:$A$67,($A91+4))&gt;1," +"&amp;(COUNTIF($A$8:$A$67,($A91+4))-1),""),IF(COUNTIFS(Einstellungen!$A$23:$A$34,"&lt;="&amp;($A91+4),Einstellungen!$B$23:$B$34,"&gt;="&amp;($A91+4))&gt;0,"Ferien",IF(COUNTIFS(Einstellungen!$A$38:$A$43,"&lt;="&amp;($A91+4),Einstellungen!$B$38:$B$43,"&gt;="&amp;($A91+4))&gt;0,"Sperre",IF(COUNTIF(Einstellungen!$A$47:$A$50,($A91+4))&gt;0,"Nachschr.","")))))</f>
        <v/>
      </c>
      <c r="H91" s="44">
        <f>IF($A91="","",IF(COUNTIF($A$8:$A$67,($A91+5))&gt;0,IF(INDEX($C$8:$C$67,MATCH(($A91+5),$A$8:$A$67,0))="","?",INDEX($C$8:$C$67,MATCH(($A91+5),$A$8:$A$67,0)))&amp;IF(COUNTIF($A$8:$A$67,($A91+5))&gt;1," +"&amp;(COUNTIF($A$8:$A$67,($A91+5))-1),""),IF(COUNTIFS(Einstellungen!$A$23:$A$34,"&lt;="&amp;($A91+5),Einstellungen!$B$23:$B$34,"&gt;="&amp;($A91+5))&gt;0,"Ferien",IF(COUNTIFS(Einstellungen!$A$38:$A$43,"&lt;="&amp;($A91+5),Einstellungen!$B$38:$B$43,"&gt;="&amp;($A91+5))&gt;0,"Sperre",IF(COUNTIF(Einstellungen!$A$47:$A$50,($A91+5))&gt;0,"Nachschr.","")))))</f>
        <v/>
      </c>
      <c r="I91" s="32">
        <f>IF(A91="","",COUNTIFS($I$8:$I$67,A91,$D$8:$D$67,"Klassenarbeit"))</f>
        <v/>
      </c>
      <c r="J91" s="32">
        <f>IF(A91="","",IF(A91&lt;=Einstellungen!$C$6,1,2))</f>
        <v/>
      </c>
    </row>
    <row r="92">
      <c r="A92" s="40">
        <f>IF(A91="","",IF(A91+7&gt;Einstellungen!$C$7,"",A91+7))</f>
        <v/>
      </c>
      <c r="B92" s="32">
        <f>IF(A92="","",WEEKNUM(A92,21))</f>
        <v/>
      </c>
      <c r="C92" s="44">
        <f>IF($A92="","",IF(COUNTIF($A$8:$A$67,($A92+0))&gt;0,IF(INDEX($C$8:$C$67,MATCH(($A92+0),$A$8:$A$67,0))="","?",INDEX($C$8:$C$67,MATCH(($A92+0),$A$8:$A$67,0)))&amp;IF(COUNTIF($A$8:$A$67,($A92+0))&gt;1," +"&amp;(COUNTIF($A$8:$A$67,($A92+0))-1),""),IF(COUNTIFS(Einstellungen!$A$23:$A$34,"&lt;="&amp;($A92+0),Einstellungen!$B$23:$B$34,"&gt;="&amp;($A92+0))&gt;0,"Ferien",IF(COUNTIFS(Einstellungen!$A$38:$A$43,"&lt;="&amp;($A92+0),Einstellungen!$B$38:$B$43,"&gt;="&amp;($A92+0))&gt;0,"Sperre",IF(COUNTIF(Einstellungen!$A$47:$A$50,($A92+0))&gt;0,"Nachschr.","")))))</f>
        <v/>
      </c>
      <c r="D92" s="44">
        <f>IF($A92="","",IF(COUNTIF($A$8:$A$67,($A92+1))&gt;0,IF(INDEX($C$8:$C$67,MATCH(($A92+1),$A$8:$A$67,0))="","?",INDEX($C$8:$C$67,MATCH(($A92+1),$A$8:$A$67,0)))&amp;IF(COUNTIF($A$8:$A$67,($A92+1))&gt;1," +"&amp;(COUNTIF($A$8:$A$67,($A92+1))-1),""),IF(COUNTIFS(Einstellungen!$A$23:$A$34,"&lt;="&amp;($A92+1),Einstellungen!$B$23:$B$34,"&gt;="&amp;($A92+1))&gt;0,"Ferien",IF(COUNTIFS(Einstellungen!$A$38:$A$43,"&lt;="&amp;($A92+1),Einstellungen!$B$38:$B$43,"&gt;="&amp;($A92+1))&gt;0,"Sperre",IF(COUNTIF(Einstellungen!$A$47:$A$50,($A92+1))&gt;0,"Nachschr.","")))))</f>
        <v/>
      </c>
      <c r="E92" s="44">
        <f>IF($A92="","",IF(COUNTIF($A$8:$A$67,($A92+2))&gt;0,IF(INDEX($C$8:$C$67,MATCH(($A92+2),$A$8:$A$67,0))="","?",INDEX($C$8:$C$67,MATCH(($A92+2),$A$8:$A$67,0)))&amp;IF(COUNTIF($A$8:$A$67,($A92+2))&gt;1," +"&amp;(COUNTIF($A$8:$A$67,($A92+2))-1),""),IF(COUNTIFS(Einstellungen!$A$23:$A$34,"&lt;="&amp;($A92+2),Einstellungen!$B$23:$B$34,"&gt;="&amp;($A92+2))&gt;0,"Ferien",IF(COUNTIFS(Einstellungen!$A$38:$A$43,"&lt;="&amp;($A92+2),Einstellungen!$B$38:$B$43,"&gt;="&amp;($A92+2))&gt;0,"Sperre",IF(COUNTIF(Einstellungen!$A$47:$A$50,($A92+2))&gt;0,"Nachschr.","")))))</f>
        <v/>
      </c>
      <c r="F92" s="44">
        <f>IF($A92="","",IF(COUNTIF($A$8:$A$67,($A92+3))&gt;0,IF(INDEX($C$8:$C$67,MATCH(($A92+3),$A$8:$A$67,0))="","?",INDEX($C$8:$C$67,MATCH(($A92+3),$A$8:$A$67,0)))&amp;IF(COUNTIF($A$8:$A$67,($A92+3))&gt;1," +"&amp;(COUNTIF($A$8:$A$67,($A92+3))-1),""),IF(COUNTIFS(Einstellungen!$A$23:$A$34,"&lt;="&amp;($A92+3),Einstellungen!$B$23:$B$34,"&gt;="&amp;($A92+3))&gt;0,"Ferien",IF(COUNTIFS(Einstellungen!$A$38:$A$43,"&lt;="&amp;($A92+3),Einstellungen!$B$38:$B$43,"&gt;="&amp;($A92+3))&gt;0,"Sperre",IF(COUNTIF(Einstellungen!$A$47:$A$50,($A92+3))&gt;0,"Nachschr.","")))))</f>
        <v/>
      </c>
      <c r="G92" s="44">
        <f>IF($A92="","",IF(COUNTIF($A$8:$A$67,($A92+4))&gt;0,IF(INDEX($C$8:$C$67,MATCH(($A92+4),$A$8:$A$67,0))="","?",INDEX($C$8:$C$67,MATCH(($A92+4),$A$8:$A$67,0)))&amp;IF(COUNTIF($A$8:$A$67,($A92+4))&gt;1," +"&amp;(COUNTIF($A$8:$A$67,($A92+4))-1),""),IF(COUNTIFS(Einstellungen!$A$23:$A$34,"&lt;="&amp;($A92+4),Einstellungen!$B$23:$B$34,"&gt;="&amp;($A92+4))&gt;0,"Ferien",IF(COUNTIFS(Einstellungen!$A$38:$A$43,"&lt;="&amp;($A92+4),Einstellungen!$B$38:$B$43,"&gt;="&amp;($A92+4))&gt;0,"Sperre",IF(COUNTIF(Einstellungen!$A$47:$A$50,($A92+4))&gt;0,"Nachschr.","")))))</f>
        <v/>
      </c>
      <c r="H92" s="44">
        <f>IF($A92="","",IF(COUNTIF($A$8:$A$67,($A92+5))&gt;0,IF(INDEX($C$8:$C$67,MATCH(($A92+5),$A$8:$A$67,0))="","?",INDEX($C$8:$C$67,MATCH(($A92+5),$A$8:$A$67,0)))&amp;IF(COUNTIF($A$8:$A$67,($A92+5))&gt;1," +"&amp;(COUNTIF($A$8:$A$67,($A92+5))-1),""),IF(COUNTIFS(Einstellungen!$A$23:$A$34,"&lt;="&amp;($A92+5),Einstellungen!$B$23:$B$34,"&gt;="&amp;($A92+5))&gt;0,"Ferien",IF(COUNTIFS(Einstellungen!$A$38:$A$43,"&lt;="&amp;($A92+5),Einstellungen!$B$38:$B$43,"&gt;="&amp;($A92+5))&gt;0,"Sperre",IF(COUNTIF(Einstellungen!$A$47:$A$50,($A92+5))&gt;0,"Nachschr.","")))))</f>
        <v/>
      </c>
      <c r="I92" s="32">
        <f>IF(A92="","",COUNTIFS($I$8:$I$67,A92,$D$8:$D$67,"Klassenarbeit"))</f>
        <v/>
      </c>
      <c r="J92" s="32">
        <f>IF(A92="","",IF(A92&lt;=Einstellungen!$C$6,1,2))</f>
        <v/>
      </c>
    </row>
    <row r="93">
      <c r="A93" s="40">
        <f>IF(A92="","",IF(A92+7&gt;Einstellungen!$C$7,"",A92+7))</f>
        <v/>
      </c>
      <c r="B93" s="32">
        <f>IF(A93="","",WEEKNUM(A93,21))</f>
        <v/>
      </c>
      <c r="C93" s="44">
        <f>IF($A93="","",IF(COUNTIF($A$8:$A$67,($A93+0))&gt;0,IF(INDEX($C$8:$C$67,MATCH(($A93+0),$A$8:$A$67,0))="","?",INDEX($C$8:$C$67,MATCH(($A93+0),$A$8:$A$67,0)))&amp;IF(COUNTIF($A$8:$A$67,($A93+0))&gt;1," +"&amp;(COUNTIF($A$8:$A$67,($A93+0))-1),""),IF(COUNTIFS(Einstellungen!$A$23:$A$34,"&lt;="&amp;($A93+0),Einstellungen!$B$23:$B$34,"&gt;="&amp;($A93+0))&gt;0,"Ferien",IF(COUNTIFS(Einstellungen!$A$38:$A$43,"&lt;="&amp;($A93+0),Einstellungen!$B$38:$B$43,"&gt;="&amp;($A93+0))&gt;0,"Sperre",IF(COUNTIF(Einstellungen!$A$47:$A$50,($A93+0))&gt;0,"Nachschr.","")))))</f>
        <v/>
      </c>
      <c r="D93" s="44">
        <f>IF($A93="","",IF(COUNTIF($A$8:$A$67,($A93+1))&gt;0,IF(INDEX($C$8:$C$67,MATCH(($A93+1),$A$8:$A$67,0))="","?",INDEX($C$8:$C$67,MATCH(($A93+1),$A$8:$A$67,0)))&amp;IF(COUNTIF($A$8:$A$67,($A93+1))&gt;1," +"&amp;(COUNTIF($A$8:$A$67,($A93+1))-1),""),IF(COUNTIFS(Einstellungen!$A$23:$A$34,"&lt;="&amp;($A93+1),Einstellungen!$B$23:$B$34,"&gt;="&amp;($A93+1))&gt;0,"Ferien",IF(COUNTIFS(Einstellungen!$A$38:$A$43,"&lt;="&amp;($A93+1),Einstellungen!$B$38:$B$43,"&gt;="&amp;($A93+1))&gt;0,"Sperre",IF(COUNTIF(Einstellungen!$A$47:$A$50,($A93+1))&gt;0,"Nachschr.","")))))</f>
        <v/>
      </c>
      <c r="E93" s="44">
        <f>IF($A93="","",IF(COUNTIF($A$8:$A$67,($A93+2))&gt;0,IF(INDEX($C$8:$C$67,MATCH(($A93+2),$A$8:$A$67,0))="","?",INDEX($C$8:$C$67,MATCH(($A93+2),$A$8:$A$67,0)))&amp;IF(COUNTIF($A$8:$A$67,($A93+2))&gt;1," +"&amp;(COUNTIF($A$8:$A$67,($A93+2))-1),""),IF(COUNTIFS(Einstellungen!$A$23:$A$34,"&lt;="&amp;($A93+2),Einstellungen!$B$23:$B$34,"&gt;="&amp;($A93+2))&gt;0,"Ferien",IF(COUNTIFS(Einstellungen!$A$38:$A$43,"&lt;="&amp;($A93+2),Einstellungen!$B$38:$B$43,"&gt;="&amp;($A93+2))&gt;0,"Sperre",IF(COUNTIF(Einstellungen!$A$47:$A$50,($A93+2))&gt;0,"Nachschr.","")))))</f>
        <v/>
      </c>
      <c r="F93" s="44">
        <f>IF($A93="","",IF(COUNTIF($A$8:$A$67,($A93+3))&gt;0,IF(INDEX($C$8:$C$67,MATCH(($A93+3),$A$8:$A$67,0))="","?",INDEX($C$8:$C$67,MATCH(($A93+3),$A$8:$A$67,0)))&amp;IF(COUNTIF($A$8:$A$67,($A93+3))&gt;1," +"&amp;(COUNTIF($A$8:$A$67,($A93+3))-1),""),IF(COUNTIFS(Einstellungen!$A$23:$A$34,"&lt;="&amp;($A93+3),Einstellungen!$B$23:$B$34,"&gt;="&amp;($A93+3))&gt;0,"Ferien",IF(COUNTIFS(Einstellungen!$A$38:$A$43,"&lt;="&amp;($A93+3),Einstellungen!$B$38:$B$43,"&gt;="&amp;($A93+3))&gt;0,"Sperre",IF(COUNTIF(Einstellungen!$A$47:$A$50,($A93+3))&gt;0,"Nachschr.","")))))</f>
        <v/>
      </c>
      <c r="G93" s="44">
        <f>IF($A93="","",IF(COUNTIF($A$8:$A$67,($A93+4))&gt;0,IF(INDEX($C$8:$C$67,MATCH(($A93+4),$A$8:$A$67,0))="","?",INDEX($C$8:$C$67,MATCH(($A93+4),$A$8:$A$67,0)))&amp;IF(COUNTIF($A$8:$A$67,($A93+4))&gt;1," +"&amp;(COUNTIF($A$8:$A$67,($A93+4))-1),""),IF(COUNTIFS(Einstellungen!$A$23:$A$34,"&lt;="&amp;($A93+4),Einstellungen!$B$23:$B$34,"&gt;="&amp;($A93+4))&gt;0,"Ferien",IF(COUNTIFS(Einstellungen!$A$38:$A$43,"&lt;="&amp;($A93+4),Einstellungen!$B$38:$B$43,"&gt;="&amp;($A93+4))&gt;0,"Sperre",IF(COUNTIF(Einstellungen!$A$47:$A$50,($A93+4))&gt;0,"Nachschr.","")))))</f>
        <v/>
      </c>
      <c r="H93" s="44">
        <f>IF($A93="","",IF(COUNTIF($A$8:$A$67,($A93+5))&gt;0,IF(INDEX($C$8:$C$67,MATCH(($A93+5),$A$8:$A$67,0))="","?",INDEX($C$8:$C$67,MATCH(($A93+5),$A$8:$A$67,0)))&amp;IF(COUNTIF($A$8:$A$67,($A93+5))&gt;1," +"&amp;(COUNTIF($A$8:$A$67,($A93+5))-1),""),IF(COUNTIFS(Einstellungen!$A$23:$A$34,"&lt;="&amp;($A93+5),Einstellungen!$B$23:$B$34,"&gt;="&amp;($A93+5))&gt;0,"Ferien",IF(COUNTIFS(Einstellungen!$A$38:$A$43,"&lt;="&amp;($A93+5),Einstellungen!$B$38:$B$43,"&gt;="&amp;($A93+5))&gt;0,"Sperre",IF(COUNTIF(Einstellungen!$A$47:$A$50,($A93+5))&gt;0,"Nachschr.","")))))</f>
        <v/>
      </c>
      <c r="I93" s="32">
        <f>IF(A93="","",COUNTIFS($I$8:$I$67,A93,$D$8:$D$67,"Klassenarbeit"))</f>
        <v/>
      </c>
      <c r="J93" s="32">
        <f>IF(A93="","",IF(A93&lt;=Einstellungen!$C$6,1,2))</f>
        <v/>
      </c>
    </row>
    <row r="94">
      <c r="A94" s="40">
        <f>IF(A93="","",IF(A93+7&gt;Einstellungen!$C$7,"",A93+7))</f>
        <v/>
      </c>
      <c r="B94" s="32">
        <f>IF(A94="","",WEEKNUM(A94,21))</f>
        <v/>
      </c>
      <c r="C94" s="44">
        <f>IF($A94="","",IF(COUNTIF($A$8:$A$67,($A94+0))&gt;0,IF(INDEX($C$8:$C$67,MATCH(($A94+0),$A$8:$A$67,0))="","?",INDEX($C$8:$C$67,MATCH(($A94+0),$A$8:$A$67,0)))&amp;IF(COUNTIF($A$8:$A$67,($A94+0))&gt;1," +"&amp;(COUNTIF($A$8:$A$67,($A94+0))-1),""),IF(COUNTIFS(Einstellungen!$A$23:$A$34,"&lt;="&amp;($A94+0),Einstellungen!$B$23:$B$34,"&gt;="&amp;($A94+0))&gt;0,"Ferien",IF(COUNTIFS(Einstellungen!$A$38:$A$43,"&lt;="&amp;($A94+0),Einstellungen!$B$38:$B$43,"&gt;="&amp;($A94+0))&gt;0,"Sperre",IF(COUNTIF(Einstellungen!$A$47:$A$50,($A94+0))&gt;0,"Nachschr.","")))))</f>
        <v/>
      </c>
      <c r="D94" s="44">
        <f>IF($A94="","",IF(COUNTIF($A$8:$A$67,($A94+1))&gt;0,IF(INDEX($C$8:$C$67,MATCH(($A94+1),$A$8:$A$67,0))="","?",INDEX($C$8:$C$67,MATCH(($A94+1),$A$8:$A$67,0)))&amp;IF(COUNTIF($A$8:$A$67,($A94+1))&gt;1," +"&amp;(COUNTIF($A$8:$A$67,($A94+1))-1),""),IF(COUNTIFS(Einstellungen!$A$23:$A$34,"&lt;="&amp;($A94+1),Einstellungen!$B$23:$B$34,"&gt;="&amp;($A94+1))&gt;0,"Ferien",IF(COUNTIFS(Einstellungen!$A$38:$A$43,"&lt;="&amp;($A94+1),Einstellungen!$B$38:$B$43,"&gt;="&amp;($A94+1))&gt;0,"Sperre",IF(COUNTIF(Einstellungen!$A$47:$A$50,($A94+1))&gt;0,"Nachschr.","")))))</f>
        <v/>
      </c>
      <c r="E94" s="44">
        <f>IF($A94="","",IF(COUNTIF($A$8:$A$67,($A94+2))&gt;0,IF(INDEX($C$8:$C$67,MATCH(($A94+2),$A$8:$A$67,0))="","?",INDEX($C$8:$C$67,MATCH(($A94+2),$A$8:$A$67,0)))&amp;IF(COUNTIF($A$8:$A$67,($A94+2))&gt;1," +"&amp;(COUNTIF($A$8:$A$67,($A94+2))-1),""),IF(COUNTIFS(Einstellungen!$A$23:$A$34,"&lt;="&amp;($A94+2),Einstellungen!$B$23:$B$34,"&gt;="&amp;($A94+2))&gt;0,"Ferien",IF(COUNTIFS(Einstellungen!$A$38:$A$43,"&lt;="&amp;($A94+2),Einstellungen!$B$38:$B$43,"&gt;="&amp;($A94+2))&gt;0,"Sperre",IF(COUNTIF(Einstellungen!$A$47:$A$50,($A94+2))&gt;0,"Nachschr.","")))))</f>
        <v/>
      </c>
      <c r="F94" s="44">
        <f>IF($A94="","",IF(COUNTIF($A$8:$A$67,($A94+3))&gt;0,IF(INDEX($C$8:$C$67,MATCH(($A94+3),$A$8:$A$67,0))="","?",INDEX($C$8:$C$67,MATCH(($A94+3),$A$8:$A$67,0)))&amp;IF(COUNTIF($A$8:$A$67,($A94+3))&gt;1," +"&amp;(COUNTIF($A$8:$A$67,($A94+3))-1),""),IF(COUNTIFS(Einstellungen!$A$23:$A$34,"&lt;="&amp;($A94+3),Einstellungen!$B$23:$B$34,"&gt;="&amp;($A94+3))&gt;0,"Ferien",IF(COUNTIFS(Einstellungen!$A$38:$A$43,"&lt;="&amp;($A94+3),Einstellungen!$B$38:$B$43,"&gt;="&amp;($A94+3))&gt;0,"Sperre",IF(COUNTIF(Einstellungen!$A$47:$A$50,($A94+3))&gt;0,"Nachschr.","")))))</f>
        <v/>
      </c>
      <c r="G94" s="44">
        <f>IF($A94="","",IF(COUNTIF($A$8:$A$67,($A94+4))&gt;0,IF(INDEX($C$8:$C$67,MATCH(($A94+4),$A$8:$A$67,0))="","?",INDEX($C$8:$C$67,MATCH(($A94+4),$A$8:$A$67,0)))&amp;IF(COUNTIF($A$8:$A$67,($A94+4))&gt;1," +"&amp;(COUNTIF($A$8:$A$67,($A94+4))-1),""),IF(COUNTIFS(Einstellungen!$A$23:$A$34,"&lt;="&amp;($A94+4),Einstellungen!$B$23:$B$34,"&gt;="&amp;($A94+4))&gt;0,"Ferien",IF(COUNTIFS(Einstellungen!$A$38:$A$43,"&lt;="&amp;($A94+4),Einstellungen!$B$38:$B$43,"&gt;="&amp;($A94+4))&gt;0,"Sperre",IF(COUNTIF(Einstellungen!$A$47:$A$50,($A94+4))&gt;0,"Nachschr.","")))))</f>
        <v/>
      </c>
      <c r="H94" s="44">
        <f>IF($A94="","",IF(COUNTIF($A$8:$A$67,($A94+5))&gt;0,IF(INDEX($C$8:$C$67,MATCH(($A94+5),$A$8:$A$67,0))="","?",INDEX($C$8:$C$67,MATCH(($A94+5),$A$8:$A$67,0)))&amp;IF(COUNTIF($A$8:$A$67,($A94+5))&gt;1," +"&amp;(COUNTIF($A$8:$A$67,($A94+5))-1),""),IF(COUNTIFS(Einstellungen!$A$23:$A$34,"&lt;="&amp;($A94+5),Einstellungen!$B$23:$B$34,"&gt;="&amp;($A94+5))&gt;0,"Ferien",IF(COUNTIFS(Einstellungen!$A$38:$A$43,"&lt;="&amp;($A94+5),Einstellungen!$B$38:$B$43,"&gt;="&amp;($A94+5))&gt;0,"Sperre",IF(COUNTIF(Einstellungen!$A$47:$A$50,($A94+5))&gt;0,"Nachschr.","")))))</f>
        <v/>
      </c>
      <c r="I94" s="32">
        <f>IF(A94="","",COUNTIFS($I$8:$I$67,A94,$D$8:$D$67,"Klassenarbeit"))</f>
        <v/>
      </c>
      <c r="J94" s="32">
        <f>IF(A94="","",IF(A94&lt;=Einstellungen!$C$6,1,2))</f>
        <v/>
      </c>
    </row>
    <row r="95">
      <c r="A95" s="40">
        <f>IF(A94="","",IF(A94+7&gt;Einstellungen!$C$7,"",A94+7))</f>
        <v/>
      </c>
      <c r="B95" s="32">
        <f>IF(A95="","",WEEKNUM(A95,21))</f>
        <v/>
      </c>
      <c r="C95" s="44">
        <f>IF($A95="","",IF(COUNTIF($A$8:$A$67,($A95+0))&gt;0,IF(INDEX($C$8:$C$67,MATCH(($A95+0),$A$8:$A$67,0))="","?",INDEX($C$8:$C$67,MATCH(($A95+0),$A$8:$A$67,0)))&amp;IF(COUNTIF($A$8:$A$67,($A95+0))&gt;1," +"&amp;(COUNTIF($A$8:$A$67,($A95+0))-1),""),IF(COUNTIFS(Einstellungen!$A$23:$A$34,"&lt;="&amp;($A95+0),Einstellungen!$B$23:$B$34,"&gt;="&amp;($A95+0))&gt;0,"Ferien",IF(COUNTIFS(Einstellungen!$A$38:$A$43,"&lt;="&amp;($A95+0),Einstellungen!$B$38:$B$43,"&gt;="&amp;($A95+0))&gt;0,"Sperre",IF(COUNTIF(Einstellungen!$A$47:$A$50,($A95+0))&gt;0,"Nachschr.","")))))</f>
        <v/>
      </c>
      <c r="D95" s="44">
        <f>IF($A95="","",IF(COUNTIF($A$8:$A$67,($A95+1))&gt;0,IF(INDEX($C$8:$C$67,MATCH(($A95+1),$A$8:$A$67,0))="","?",INDEX($C$8:$C$67,MATCH(($A95+1),$A$8:$A$67,0)))&amp;IF(COUNTIF($A$8:$A$67,($A95+1))&gt;1," +"&amp;(COUNTIF($A$8:$A$67,($A95+1))-1),""),IF(COUNTIFS(Einstellungen!$A$23:$A$34,"&lt;="&amp;($A95+1),Einstellungen!$B$23:$B$34,"&gt;="&amp;($A95+1))&gt;0,"Ferien",IF(COUNTIFS(Einstellungen!$A$38:$A$43,"&lt;="&amp;($A95+1),Einstellungen!$B$38:$B$43,"&gt;="&amp;($A95+1))&gt;0,"Sperre",IF(COUNTIF(Einstellungen!$A$47:$A$50,($A95+1))&gt;0,"Nachschr.","")))))</f>
        <v/>
      </c>
      <c r="E95" s="44">
        <f>IF($A95="","",IF(COUNTIF($A$8:$A$67,($A95+2))&gt;0,IF(INDEX($C$8:$C$67,MATCH(($A95+2),$A$8:$A$67,0))="","?",INDEX($C$8:$C$67,MATCH(($A95+2),$A$8:$A$67,0)))&amp;IF(COUNTIF($A$8:$A$67,($A95+2))&gt;1," +"&amp;(COUNTIF($A$8:$A$67,($A95+2))-1),""),IF(COUNTIFS(Einstellungen!$A$23:$A$34,"&lt;="&amp;($A95+2),Einstellungen!$B$23:$B$34,"&gt;="&amp;($A95+2))&gt;0,"Ferien",IF(COUNTIFS(Einstellungen!$A$38:$A$43,"&lt;="&amp;($A95+2),Einstellungen!$B$38:$B$43,"&gt;="&amp;($A95+2))&gt;0,"Sperre",IF(COUNTIF(Einstellungen!$A$47:$A$50,($A95+2))&gt;0,"Nachschr.","")))))</f>
        <v/>
      </c>
      <c r="F95" s="44">
        <f>IF($A95="","",IF(COUNTIF($A$8:$A$67,($A95+3))&gt;0,IF(INDEX($C$8:$C$67,MATCH(($A95+3),$A$8:$A$67,0))="","?",INDEX($C$8:$C$67,MATCH(($A95+3),$A$8:$A$67,0)))&amp;IF(COUNTIF($A$8:$A$67,($A95+3))&gt;1," +"&amp;(COUNTIF($A$8:$A$67,($A95+3))-1),""),IF(COUNTIFS(Einstellungen!$A$23:$A$34,"&lt;="&amp;($A95+3),Einstellungen!$B$23:$B$34,"&gt;="&amp;($A95+3))&gt;0,"Ferien",IF(COUNTIFS(Einstellungen!$A$38:$A$43,"&lt;="&amp;($A95+3),Einstellungen!$B$38:$B$43,"&gt;="&amp;($A95+3))&gt;0,"Sperre",IF(COUNTIF(Einstellungen!$A$47:$A$50,($A95+3))&gt;0,"Nachschr.","")))))</f>
        <v/>
      </c>
      <c r="G95" s="44">
        <f>IF($A95="","",IF(COUNTIF($A$8:$A$67,($A95+4))&gt;0,IF(INDEX($C$8:$C$67,MATCH(($A95+4),$A$8:$A$67,0))="","?",INDEX($C$8:$C$67,MATCH(($A95+4),$A$8:$A$67,0)))&amp;IF(COUNTIF($A$8:$A$67,($A95+4))&gt;1," +"&amp;(COUNTIF($A$8:$A$67,($A95+4))-1),""),IF(COUNTIFS(Einstellungen!$A$23:$A$34,"&lt;="&amp;($A95+4),Einstellungen!$B$23:$B$34,"&gt;="&amp;($A95+4))&gt;0,"Ferien",IF(COUNTIFS(Einstellungen!$A$38:$A$43,"&lt;="&amp;($A95+4),Einstellungen!$B$38:$B$43,"&gt;="&amp;($A95+4))&gt;0,"Sperre",IF(COUNTIF(Einstellungen!$A$47:$A$50,($A95+4))&gt;0,"Nachschr.","")))))</f>
        <v/>
      </c>
      <c r="H95" s="44">
        <f>IF($A95="","",IF(COUNTIF($A$8:$A$67,($A95+5))&gt;0,IF(INDEX($C$8:$C$67,MATCH(($A95+5),$A$8:$A$67,0))="","?",INDEX($C$8:$C$67,MATCH(($A95+5),$A$8:$A$67,0)))&amp;IF(COUNTIF($A$8:$A$67,($A95+5))&gt;1," +"&amp;(COUNTIF($A$8:$A$67,($A95+5))-1),""),IF(COUNTIFS(Einstellungen!$A$23:$A$34,"&lt;="&amp;($A95+5),Einstellungen!$B$23:$B$34,"&gt;="&amp;($A95+5))&gt;0,"Ferien",IF(COUNTIFS(Einstellungen!$A$38:$A$43,"&lt;="&amp;($A95+5),Einstellungen!$B$38:$B$43,"&gt;="&amp;($A95+5))&gt;0,"Sperre",IF(COUNTIF(Einstellungen!$A$47:$A$50,($A95+5))&gt;0,"Nachschr.","")))))</f>
        <v/>
      </c>
      <c r="I95" s="32">
        <f>IF(A95="","",COUNTIFS($I$8:$I$67,A95,$D$8:$D$67,"Klassenarbeit"))</f>
        <v/>
      </c>
      <c r="J95" s="32">
        <f>IF(A95="","",IF(A95&lt;=Einstellungen!$C$6,1,2))</f>
        <v/>
      </c>
    </row>
    <row r="96">
      <c r="A96" s="40">
        <f>IF(A95="","",IF(A95+7&gt;Einstellungen!$C$7,"",A95+7))</f>
        <v/>
      </c>
      <c r="B96" s="32">
        <f>IF(A96="","",WEEKNUM(A96,21))</f>
        <v/>
      </c>
      <c r="C96" s="44">
        <f>IF($A96="","",IF(COUNTIF($A$8:$A$67,($A96+0))&gt;0,IF(INDEX($C$8:$C$67,MATCH(($A96+0),$A$8:$A$67,0))="","?",INDEX($C$8:$C$67,MATCH(($A96+0),$A$8:$A$67,0)))&amp;IF(COUNTIF($A$8:$A$67,($A96+0))&gt;1," +"&amp;(COUNTIF($A$8:$A$67,($A96+0))-1),""),IF(COUNTIFS(Einstellungen!$A$23:$A$34,"&lt;="&amp;($A96+0),Einstellungen!$B$23:$B$34,"&gt;="&amp;($A96+0))&gt;0,"Ferien",IF(COUNTIFS(Einstellungen!$A$38:$A$43,"&lt;="&amp;($A96+0),Einstellungen!$B$38:$B$43,"&gt;="&amp;($A96+0))&gt;0,"Sperre",IF(COUNTIF(Einstellungen!$A$47:$A$50,($A96+0))&gt;0,"Nachschr.","")))))</f>
        <v/>
      </c>
      <c r="D96" s="44">
        <f>IF($A96="","",IF(COUNTIF($A$8:$A$67,($A96+1))&gt;0,IF(INDEX($C$8:$C$67,MATCH(($A96+1),$A$8:$A$67,0))="","?",INDEX($C$8:$C$67,MATCH(($A96+1),$A$8:$A$67,0)))&amp;IF(COUNTIF($A$8:$A$67,($A96+1))&gt;1," +"&amp;(COUNTIF($A$8:$A$67,($A96+1))-1),""),IF(COUNTIFS(Einstellungen!$A$23:$A$34,"&lt;="&amp;($A96+1),Einstellungen!$B$23:$B$34,"&gt;="&amp;($A96+1))&gt;0,"Ferien",IF(COUNTIFS(Einstellungen!$A$38:$A$43,"&lt;="&amp;($A96+1),Einstellungen!$B$38:$B$43,"&gt;="&amp;($A96+1))&gt;0,"Sperre",IF(COUNTIF(Einstellungen!$A$47:$A$50,($A96+1))&gt;0,"Nachschr.","")))))</f>
        <v/>
      </c>
      <c r="E96" s="44">
        <f>IF($A96="","",IF(COUNTIF($A$8:$A$67,($A96+2))&gt;0,IF(INDEX($C$8:$C$67,MATCH(($A96+2),$A$8:$A$67,0))="","?",INDEX($C$8:$C$67,MATCH(($A96+2),$A$8:$A$67,0)))&amp;IF(COUNTIF($A$8:$A$67,($A96+2))&gt;1," +"&amp;(COUNTIF($A$8:$A$67,($A96+2))-1),""),IF(COUNTIFS(Einstellungen!$A$23:$A$34,"&lt;="&amp;($A96+2),Einstellungen!$B$23:$B$34,"&gt;="&amp;($A96+2))&gt;0,"Ferien",IF(COUNTIFS(Einstellungen!$A$38:$A$43,"&lt;="&amp;($A96+2),Einstellungen!$B$38:$B$43,"&gt;="&amp;($A96+2))&gt;0,"Sperre",IF(COUNTIF(Einstellungen!$A$47:$A$50,($A96+2))&gt;0,"Nachschr.","")))))</f>
        <v/>
      </c>
      <c r="F96" s="44">
        <f>IF($A96="","",IF(COUNTIF($A$8:$A$67,($A96+3))&gt;0,IF(INDEX($C$8:$C$67,MATCH(($A96+3),$A$8:$A$67,0))="","?",INDEX($C$8:$C$67,MATCH(($A96+3),$A$8:$A$67,0)))&amp;IF(COUNTIF($A$8:$A$67,($A96+3))&gt;1," +"&amp;(COUNTIF($A$8:$A$67,($A96+3))-1),""),IF(COUNTIFS(Einstellungen!$A$23:$A$34,"&lt;="&amp;($A96+3),Einstellungen!$B$23:$B$34,"&gt;="&amp;($A96+3))&gt;0,"Ferien",IF(COUNTIFS(Einstellungen!$A$38:$A$43,"&lt;="&amp;($A96+3),Einstellungen!$B$38:$B$43,"&gt;="&amp;($A96+3))&gt;0,"Sperre",IF(COUNTIF(Einstellungen!$A$47:$A$50,($A96+3))&gt;0,"Nachschr.","")))))</f>
        <v/>
      </c>
      <c r="G96" s="44">
        <f>IF($A96="","",IF(COUNTIF($A$8:$A$67,($A96+4))&gt;0,IF(INDEX($C$8:$C$67,MATCH(($A96+4),$A$8:$A$67,0))="","?",INDEX($C$8:$C$67,MATCH(($A96+4),$A$8:$A$67,0)))&amp;IF(COUNTIF($A$8:$A$67,($A96+4))&gt;1," +"&amp;(COUNTIF($A$8:$A$67,($A96+4))-1),""),IF(COUNTIFS(Einstellungen!$A$23:$A$34,"&lt;="&amp;($A96+4),Einstellungen!$B$23:$B$34,"&gt;="&amp;($A96+4))&gt;0,"Ferien",IF(COUNTIFS(Einstellungen!$A$38:$A$43,"&lt;="&amp;($A96+4),Einstellungen!$B$38:$B$43,"&gt;="&amp;($A96+4))&gt;0,"Sperre",IF(COUNTIF(Einstellungen!$A$47:$A$50,($A96+4))&gt;0,"Nachschr.","")))))</f>
        <v/>
      </c>
      <c r="H96" s="44">
        <f>IF($A96="","",IF(COUNTIF($A$8:$A$67,($A96+5))&gt;0,IF(INDEX($C$8:$C$67,MATCH(($A96+5),$A$8:$A$67,0))="","?",INDEX($C$8:$C$67,MATCH(($A96+5),$A$8:$A$67,0)))&amp;IF(COUNTIF($A$8:$A$67,($A96+5))&gt;1," +"&amp;(COUNTIF($A$8:$A$67,($A96+5))-1),""),IF(COUNTIFS(Einstellungen!$A$23:$A$34,"&lt;="&amp;($A96+5),Einstellungen!$B$23:$B$34,"&gt;="&amp;($A96+5))&gt;0,"Ferien",IF(COUNTIFS(Einstellungen!$A$38:$A$43,"&lt;="&amp;($A96+5),Einstellungen!$B$38:$B$43,"&gt;="&amp;($A96+5))&gt;0,"Sperre",IF(COUNTIF(Einstellungen!$A$47:$A$50,($A96+5))&gt;0,"Nachschr.","")))))</f>
        <v/>
      </c>
      <c r="I96" s="32">
        <f>IF(A96="","",COUNTIFS($I$8:$I$67,A96,$D$8:$D$67,"Klassenarbeit"))</f>
        <v/>
      </c>
      <c r="J96" s="32">
        <f>IF(A96="","",IF(A96&lt;=Einstellungen!$C$6,1,2))</f>
        <v/>
      </c>
    </row>
    <row r="97">
      <c r="A97" s="40">
        <f>IF(A96="","",IF(A96+7&gt;Einstellungen!$C$7,"",A96+7))</f>
        <v/>
      </c>
      <c r="B97" s="32">
        <f>IF(A97="","",WEEKNUM(A97,21))</f>
        <v/>
      </c>
      <c r="C97" s="44">
        <f>IF($A97="","",IF(COUNTIF($A$8:$A$67,($A97+0))&gt;0,IF(INDEX($C$8:$C$67,MATCH(($A97+0),$A$8:$A$67,0))="","?",INDEX($C$8:$C$67,MATCH(($A97+0),$A$8:$A$67,0)))&amp;IF(COUNTIF($A$8:$A$67,($A97+0))&gt;1," +"&amp;(COUNTIF($A$8:$A$67,($A97+0))-1),""),IF(COUNTIFS(Einstellungen!$A$23:$A$34,"&lt;="&amp;($A97+0),Einstellungen!$B$23:$B$34,"&gt;="&amp;($A97+0))&gt;0,"Ferien",IF(COUNTIFS(Einstellungen!$A$38:$A$43,"&lt;="&amp;($A97+0),Einstellungen!$B$38:$B$43,"&gt;="&amp;($A97+0))&gt;0,"Sperre",IF(COUNTIF(Einstellungen!$A$47:$A$50,($A97+0))&gt;0,"Nachschr.","")))))</f>
        <v/>
      </c>
      <c r="D97" s="44">
        <f>IF($A97="","",IF(COUNTIF($A$8:$A$67,($A97+1))&gt;0,IF(INDEX($C$8:$C$67,MATCH(($A97+1),$A$8:$A$67,0))="","?",INDEX($C$8:$C$67,MATCH(($A97+1),$A$8:$A$67,0)))&amp;IF(COUNTIF($A$8:$A$67,($A97+1))&gt;1," +"&amp;(COUNTIF($A$8:$A$67,($A97+1))-1),""),IF(COUNTIFS(Einstellungen!$A$23:$A$34,"&lt;="&amp;($A97+1),Einstellungen!$B$23:$B$34,"&gt;="&amp;($A97+1))&gt;0,"Ferien",IF(COUNTIFS(Einstellungen!$A$38:$A$43,"&lt;="&amp;($A97+1),Einstellungen!$B$38:$B$43,"&gt;="&amp;($A97+1))&gt;0,"Sperre",IF(COUNTIF(Einstellungen!$A$47:$A$50,($A97+1))&gt;0,"Nachschr.","")))))</f>
        <v/>
      </c>
      <c r="E97" s="44">
        <f>IF($A97="","",IF(COUNTIF($A$8:$A$67,($A97+2))&gt;0,IF(INDEX($C$8:$C$67,MATCH(($A97+2),$A$8:$A$67,0))="","?",INDEX($C$8:$C$67,MATCH(($A97+2),$A$8:$A$67,0)))&amp;IF(COUNTIF($A$8:$A$67,($A97+2))&gt;1," +"&amp;(COUNTIF($A$8:$A$67,($A97+2))-1),""),IF(COUNTIFS(Einstellungen!$A$23:$A$34,"&lt;="&amp;($A97+2),Einstellungen!$B$23:$B$34,"&gt;="&amp;($A97+2))&gt;0,"Ferien",IF(COUNTIFS(Einstellungen!$A$38:$A$43,"&lt;="&amp;($A97+2),Einstellungen!$B$38:$B$43,"&gt;="&amp;($A97+2))&gt;0,"Sperre",IF(COUNTIF(Einstellungen!$A$47:$A$50,($A97+2))&gt;0,"Nachschr.","")))))</f>
        <v/>
      </c>
      <c r="F97" s="44">
        <f>IF($A97="","",IF(COUNTIF($A$8:$A$67,($A97+3))&gt;0,IF(INDEX($C$8:$C$67,MATCH(($A97+3),$A$8:$A$67,0))="","?",INDEX($C$8:$C$67,MATCH(($A97+3),$A$8:$A$67,0)))&amp;IF(COUNTIF($A$8:$A$67,($A97+3))&gt;1," +"&amp;(COUNTIF($A$8:$A$67,($A97+3))-1),""),IF(COUNTIFS(Einstellungen!$A$23:$A$34,"&lt;="&amp;($A97+3),Einstellungen!$B$23:$B$34,"&gt;="&amp;($A97+3))&gt;0,"Ferien",IF(COUNTIFS(Einstellungen!$A$38:$A$43,"&lt;="&amp;($A97+3),Einstellungen!$B$38:$B$43,"&gt;="&amp;($A97+3))&gt;0,"Sperre",IF(COUNTIF(Einstellungen!$A$47:$A$50,($A97+3))&gt;0,"Nachschr.","")))))</f>
        <v/>
      </c>
      <c r="G97" s="44">
        <f>IF($A97="","",IF(COUNTIF($A$8:$A$67,($A97+4))&gt;0,IF(INDEX($C$8:$C$67,MATCH(($A97+4),$A$8:$A$67,0))="","?",INDEX($C$8:$C$67,MATCH(($A97+4),$A$8:$A$67,0)))&amp;IF(COUNTIF($A$8:$A$67,($A97+4))&gt;1," +"&amp;(COUNTIF($A$8:$A$67,($A97+4))-1),""),IF(COUNTIFS(Einstellungen!$A$23:$A$34,"&lt;="&amp;($A97+4),Einstellungen!$B$23:$B$34,"&gt;="&amp;($A97+4))&gt;0,"Ferien",IF(COUNTIFS(Einstellungen!$A$38:$A$43,"&lt;="&amp;($A97+4),Einstellungen!$B$38:$B$43,"&gt;="&amp;($A97+4))&gt;0,"Sperre",IF(COUNTIF(Einstellungen!$A$47:$A$50,($A97+4))&gt;0,"Nachschr.","")))))</f>
        <v/>
      </c>
      <c r="H97" s="44">
        <f>IF($A97="","",IF(COUNTIF($A$8:$A$67,($A97+5))&gt;0,IF(INDEX($C$8:$C$67,MATCH(($A97+5),$A$8:$A$67,0))="","?",INDEX($C$8:$C$67,MATCH(($A97+5),$A$8:$A$67,0)))&amp;IF(COUNTIF($A$8:$A$67,($A97+5))&gt;1," +"&amp;(COUNTIF($A$8:$A$67,($A97+5))-1),""),IF(COUNTIFS(Einstellungen!$A$23:$A$34,"&lt;="&amp;($A97+5),Einstellungen!$B$23:$B$34,"&gt;="&amp;($A97+5))&gt;0,"Ferien",IF(COUNTIFS(Einstellungen!$A$38:$A$43,"&lt;="&amp;($A97+5),Einstellungen!$B$38:$B$43,"&gt;="&amp;($A97+5))&gt;0,"Sperre",IF(COUNTIF(Einstellungen!$A$47:$A$50,($A97+5))&gt;0,"Nachschr.","")))))</f>
        <v/>
      </c>
      <c r="I97" s="32">
        <f>IF(A97="","",COUNTIFS($I$8:$I$67,A97,$D$8:$D$67,"Klassenarbeit"))</f>
        <v/>
      </c>
      <c r="J97" s="32">
        <f>IF(A97="","",IF(A97&lt;=Einstellungen!$C$6,1,2))</f>
        <v/>
      </c>
    </row>
    <row r="98">
      <c r="A98" s="40">
        <f>IF(A97="","",IF(A97+7&gt;Einstellungen!$C$7,"",A97+7))</f>
        <v/>
      </c>
      <c r="B98" s="32">
        <f>IF(A98="","",WEEKNUM(A98,21))</f>
        <v/>
      </c>
      <c r="C98" s="44">
        <f>IF($A98="","",IF(COUNTIF($A$8:$A$67,($A98+0))&gt;0,IF(INDEX($C$8:$C$67,MATCH(($A98+0),$A$8:$A$67,0))="","?",INDEX($C$8:$C$67,MATCH(($A98+0),$A$8:$A$67,0)))&amp;IF(COUNTIF($A$8:$A$67,($A98+0))&gt;1," +"&amp;(COUNTIF($A$8:$A$67,($A98+0))-1),""),IF(COUNTIFS(Einstellungen!$A$23:$A$34,"&lt;="&amp;($A98+0),Einstellungen!$B$23:$B$34,"&gt;="&amp;($A98+0))&gt;0,"Ferien",IF(COUNTIFS(Einstellungen!$A$38:$A$43,"&lt;="&amp;($A98+0),Einstellungen!$B$38:$B$43,"&gt;="&amp;($A98+0))&gt;0,"Sperre",IF(COUNTIF(Einstellungen!$A$47:$A$50,($A98+0))&gt;0,"Nachschr.","")))))</f>
        <v/>
      </c>
      <c r="D98" s="44">
        <f>IF($A98="","",IF(COUNTIF($A$8:$A$67,($A98+1))&gt;0,IF(INDEX($C$8:$C$67,MATCH(($A98+1),$A$8:$A$67,0))="","?",INDEX($C$8:$C$67,MATCH(($A98+1),$A$8:$A$67,0)))&amp;IF(COUNTIF($A$8:$A$67,($A98+1))&gt;1," +"&amp;(COUNTIF($A$8:$A$67,($A98+1))-1),""),IF(COUNTIFS(Einstellungen!$A$23:$A$34,"&lt;="&amp;($A98+1),Einstellungen!$B$23:$B$34,"&gt;="&amp;($A98+1))&gt;0,"Ferien",IF(COUNTIFS(Einstellungen!$A$38:$A$43,"&lt;="&amp;($A98+1),Einstellungen!$B$38:$B$43,"&gt;="&amp;($A98+1))&gt;0,"Sperre",IF(COUNTIF(Einstellungen!$A$47:$A$50,($A98+1))&gt;0,"Nachschr.","")))))</f>
        <v/>
      </c>
      <c r="E98" s="44">
        <f>IF($A98="","",IF(COUNTIF($A$8:$A$67,($A98+2))&gt;0,IF(INDEX($C$8:$C$67,MATCH(($A98+2),$A$8:$A$67,0))="","?",INDEX($C$8:$C$67,MATCH(($A98+2),$A$8:$A$67,0)))&amp;IF(COUNTIF($A$8:$A$67,($A98+2))&gt;1," +"&amp;(COUNTIF($A$8:$A$67,($A98+2))-1),""),IF(COUNTIFS(Einstellungen!$A$23:$A$34,"&lt;="&amp;($A98+2),Einstellungen!$B$23:$B$34,"&gt;="&amp;($A98+2))&gt;0,"Ferien",IF(COUNTIFS(Einstellungen!$A$38:$A$43,"&lt;="&amp;($A98+2),Einstellungen!$B$38:$B$43,"&gt;="&amp;($A98+2))&gt;0,"Sperre",IF(COUNTIF(Einstellungen!$A$47:$A$50,($A98+2))&gt;0,"Nachschr.","")))))</f>
        <v/>
      </c>
      <c r="F98" s="44">
        <f>IF($A98="","",IF(COUNTIF($A$8:$A$67,($A98+3))&gt;0,IF(INDEX($C$8:$C$67,MATCH(($A98+3),$A$8:$A$67,0))="","?",INDEX($C$8:$C$67,MATCH(($A98+3),$A$8:$A$67,0)))&amp;IF(COUNTIF($A$8:$A$67,($A98+3))&gt;1," +"&amp;(COUNTIF($A$8:$A$67,($A98+3))-1),""),IF(COUNTIFS(Einstellungen!$A$23:$A$34,"&lt;="&amp;($A98+3),Einstellungen!$B$23:$B$34,"&gt;="&amp;($A98+3))&gt;0,"Ferien",IF(COUNTIFS(Einstellungen!$A$38:$A$43,"&lt;="&amp;($A98+3),Einstellungen!$B$38:$B$43,"&gt;="&amp;($A98+3))&gt;0,"Sperre",IF(COUNTIF(Einstellungen!$A$47:$A$50,($A98+3))&gt;0,"Nachschr.","")))))</f>
        <v/>
      </c>
      <c r="G98" s="44">
        <f>IF($A98="","",IF(COUNTIF($A$8:$A$67,($A98+4))&gt;0,IF(INDEX($C$8:$C$67,MATCH(($A98+4),$A$8:$A$67,0))="","?",INDEX($C$8:$C$67,MATCH(($A98+4),$A$8:$A$67,0)))&amp;IF(COUNTIF($A$8:$A$67,($A98+4))&gt;1," +"&amp;(COUNTIF($A$8:$A$67,($A98+4))-1),""),IF(COUNTIFS(Einstellungen!$A$23:$A$34,"&lt;="&amp;($A98+4),Einstellungen!$B$23:$B$34,"&gt;="&amp;($A98+4))&gt;0,"Ferien",IF(COUNTIFS(Einstellungen!$A$38:$A$43,"&lt;="&amp;($A98+4),Einstellungen!$B$38:$B$43,"&gt;="&amp;($A98+4))&gt;0,"Sperre",IF(COUNTIF(Einstellungen!$A$47:$A$50,($A98+4))&gt;0,"Nachschr.","")))))</f>
        <v/>
      </c>
      <c r="H98" s="44">
        <f>IF($A98="","",IF(COUNTIF($A$8:$A$67,($A98+5))&gt;0,IF(INDEX($C$8:$C$67,MATCH(($A98+5),$A$8:$A$67,0))="","?",INDEX($C$8:$C$67,MATCH(($A98+5),$A$8:$A$67,0)))&amp;IF(COUNTIF($A$8:$A$67,($A98+5))&gt;1," +"&amp;(COUNTIF($A$8:$A$67,($A98+5))-1),""),IF(COUNTIFS(Einstellungen!$A$23:$A$34,"&lt;="&amp;($A98+5),Einstellungen!$B$23:$B$34,"&gt;="&amp;($A98+5))&gt;0,"Ferien",IF(COUNTIFS(Einstellungen!$A$38:$A$43,"&lt;="&amp;($A98+5),Einstellungen!$B$38:$B$43,"&gt;="&amp;($A98+5))&gt;0,"Sperre",IF(COUNTIF(Einstellungen!$A$47:$A$50,($A98+5))&gt;0,"Nachschr.","")))))</f>
        <v/>
      </c>
      <c r="I98" s="32">
        <f>IF(A98="","",COUNTIFS($I$8:$I$67,A98,$D$8:$D$67,"Klassenarbeit"))</f>
        <v/>
      </c>
      <c r="J98" s="32">
        <f>IF(A98="","",IF(A98&lt;=Einstellungen!$C$6,1,2))</f>
        <v/>
      </c>
    </row>
    <row r="99">
      <c r="A99" s="40">
        <f>IF(A98="","",IF(A98+7&gt;Einstellungen!$C$7,"",A98+7))</f>
        <v/>
      </c>
      <c r="B99" s="32">
        <f>IF(A99="","",WEEKNUM(A99,21))</f>
        <v/>
      </c>
      <c r="C99" s="44">
        <f>IF($A99="","",IF(COUNTIF($A$8:$A$67,($A99+0))&gt;0,IF(INDEX($C$8:$C$67,MATCH(($A99+0),$A$8:$A$67,0))="","?",INDEX($C$8:$C$67,MATCH(($A99+0),$A$8:$A$67,0)))&amp;IF(COUNTIF($A$8:$A$67,($A99+0))&gt;1," +"&amp;(COUNTIF($A$8:$A$67,($A99+0))-1),""),IF(COUNTIFS(Einstellungen!$A$23:$A$34,"&lt;="&amp;($A99+0),Einstellungen!$B$23:$B$34,"&gt;="&amp;($A99+0))&gt;0,"Ferien",IF(COUNTIFS(Einstellungen!$A$38:$A$43,"&lt;="&amp;($A99+0),Einstellungen!$B$38:$B$43,"&gt;="&amp;($A99+0))&gt;0,"Sperre",IF(COUNTIF(Einstellungen!$A$47:$A$50,($A99+0))&gt;0,"Nachschr.","")))))</f>
        <v/>
      </c>
      <c r="D99" s="44">
        <f>IF($A99="","",IF(COUNTIF($A$8:$A$67,($A99+1))&gt;0,IF(INDEX($C$8:$C$67,MATCH(($A99+1),$A$8:$A$67,0))="","?",INDEX($C$8:$C$67,MATCH(($A99+1),$A$8:$A$67,0)))&amp;IF(COUNTIF($A$8:$A$67,($A99+1))&gt;1," +"&amp;(COUNTIF($A$8:$A$67,($A99+1))-1),""),IF(COUNTIFS(Einstellungen!$A$23:$A$34,"&lt;="&amp;($A99+1),Einstellungen!$B$23:$B$34,"&gt;="&amp;($A99+1))&gt;0,"Ferien",IF(COUNTIFS(Einstellungen!$A$38:$A$43,"&lt;="&amp;($A99+1),Einstellungen!$B$38:$B$43,"&gt;="&amp;($A99+1))&gt;0,"Sperre",IF(COUNTIF(Einstellungen!$A$47:$A$50,($A99+1))&gt;0,"Nachschr.","")))))</f>
        <v/>
      </c>
      <c r="E99" s="44">
        <f>IF($A99="","",IF(COUNTIF($A$8:$A$67,($A99+2))&gt;0,IF(INDEX($C$8:$C$67,MATCH(($A99+2),$A$8:$A$67,0))="","?",INDEX($C$8:$C$67,MATCH(($A99+2),$A$8:$A$67,0)))&amp;IF(COUNTIF($A$8:$A$67,($A99+2))&gt;1," +"&amp;(COUNTIF($A$8:$A$67,($A99+2))-1),""),IF(COUNTIFS(Einstellungen!$A$23:$A$34,"&lt;="&amp;($A99+2),Einstellungen!$B$23:$B$34,"&gt;="&amp;($A99+2))&gt;0,"Ferien",IF(COUNTIFS(Einstellungen!$A$38:$A$43,"&lt;="&amp;($A99+2),Einstellungen!$B$38:$B$43,"&gt;="&amp;($A99+2))&gt;0,"Sperre",IF(COUNTIF(Einstellungen!$A$47:$A$50,($A99+2))&gt;0,"Nachschr.","")))))</f>
        <v/>
      </c>
      <c r="F99" s="44">
        <f>IF($A99="","",IF(COUNTIF($A$8:$A$67,($A99+3))&gt;0,IF(INDEX($C$8:$C$67,MATCH(($A99+3),$A$8:$A$67,0))="","?",INDEX($C$8:$C$67,MATCH(($A99+3),$A$8:$A$67,0)))&amp;IF(COUNTIF($A$8:$A$67,($A99+3))&gt;1," +"&amp;(COUNTIF($A$8:$A$67,($A99+3))-1),""),IF(COUNTIFS(Einstellungen!$A$23:$A$34,"&lt;="&amp;($A99+3),Einstellungen!$B$23:$B$34,"&gt;="&amp;($A99+3))&gt;0,"Ferien",IF(COUNTIFS(Einstellungen!$A$38:$A$43,"&lt;="&amp;($A99+3),Einstellungen!$B$38:$B$43,"&gt;="&amp;($A99+3))&gt;0,"Sperre",IF(COUNTIF(Einstellungen!$A$47:$A$50,($A99+3))&gt;0,"Nachschr.","")))))</f>
        <v/>
      </c>
      <c r="G99" s="44">
        <f>IF($A99="","",IF(COUNTIF($A$8:$A$67,($A99+4))&gt;0,IF(INDEX($C$8:$C$67,MATCH(($A99+4),$A$8:$A$67,0))="","?",INDEX($C$8:$C$67,MATCH(($A99+4),$A$8:$A$67,0)))&amp;IF(COUNTIF($A$8:$A$67,($A99+4))&gt;1," +"&amp;(COUNTIF($A$8:$A$67,($A99+4))-1),""),IF(COUNTIFS(Einstellungen!$A$23:$A$34,"&lt;="&amp;($A99+4),Einstellungen!$B$23:$B$34,"&gt;="&amp;($A99+4))&gt;0,"Ferien",IF(COUNTIFS(Einstellungen!$A$38:$A$43,"&lt;="&amp;($A99+4),Einstellungen!$B$38:$B$43,"&gt;="&amp;($A99+4))&gt;0,"Sperre",IF(COUNTIF(Einstellungen!$A$47:$A$50,($A99+4))&gt;0,"Nachschr.","")))))</f>
        <v/>
      </c>
      <c r="H99" s="44">
        <f>IF($A99="","",IF(COUNTIF($A$8:$A$67,($A99+5))&gt;0,IF(INDEX($C$8:$C$67,MATCH(($A99+5),$A$8:$A$67,0))="","?",INDEX($C$8:$C$67,MATCH(($A99+5),$A$8:$A$67,0)))&amp;IF(COUNTIF($A$8:$A$67,($A99+5))&gt;1," +"&amp;(COUNTIF($A$8:$A$67,($A99+5))-1),""),IF(COUNTIFS(Einstellungen!$A$23:$A$34,"&lt;="&amp;($A99+5),Einstellungen!$B$23:$B$34,"&gt;="&amp;($A99+5))&gt;0,"Ferien",IF(COUNTIFS(Einstellungen!$A$38:$A$43,"&lt;="&amp;($A99+5),Einstellungen!$B$38:$B$43,"&gt;="&amp;($A99+5))&gt;0,"Sperre",IF(COUNTIF(Einstellungen!$A$47:$A$50,($A99+5))&gt;0,"Nachschr.","")))))</f>
        <v/>
      </c>
      <c r="I99" s="32">
        <f>IF(A99="","",COUNTIFS($I$8:$I$67,A99,$D$8:$D$67,"Klassenarbeit"))</f>
        <v/>
      </c>
      <c r="J99" s="32">
        <f>IF(A99="","",IF(A99&lt;=Einstellungen!$C$6,1,2))</f>
        <v/>
      </c>
    </row>
    <row r="100">
      <c r="A100" s="40">
        <f>IF(A99="","",IF(A99+7&gt;Einstellungen!$C$7,"",A99+7))</f>
        <v/>
      </c>
      <c r="B100" s="32">
        <f>IF(A100="","",WEEKNUM(A100,21))</f>
        <v/>
      </c>
      <c r="C100" s="44">
        <f>IF($A100="","",IF(COUNTIF($A$8:$A$67,($A100+0))&gt;0,IF(INDEX($C$8:$C$67,MATCH(($A100+0),$A$8:$A$67,0))="","?",INDEX($C$8:$C$67,MATCH(($A100+0),$A$8:$A$67,0)))&amp;IF(COUNTIF($A$8:$A$67,($A100+0))&gt;1," +"&amp;(COUNTIF($A$8:$A$67,($A100+0))-1),""),IF(COUNTIFS(Einstellungen!$A$23:$A$34,"&lt;="&amp;($A100+0),Einstellungen!$B$23:$B$34,"&gt;="&amp;($A100+0))&gt;0,"Ferien",IF(COUNTIFS(Einstellungen!$A$38:$A$43,"&lt;="&amp;($A100+0),Einstellungen!$B$38:$B$43,"&gt;="&amp;($A100+0))&gt;0,"Sperre",IF(COUNTIF(Einstellungen!$A$47:$A$50,($A100+0))&gt;0,"Nachschr.","")))))</f>
        <v/>
      </c>
      <c r="D100" s="44">
        <f>IF($A100="","",IF(COUNTIF($A$8:$A$67,($A100+1))&gt;0,IF(INDEX($C$8:$C$67,MATCH(($A100+1),$A$8:$A$67,0))="","?",INDEX($C$8:$C$67,MATCH(($A100+1),$A$8:$A$67,0)))&amp;IF(COUNTIF($A$8:$A$67,($A100+1))&gt;1," +"&amp;(COUNTIF($A$8:$A$67,($A100+1))-1),""),IF(COUNTIFS(Einstellungen!$A$23:$A$34,"&lt;="&amp;($A100+1),Einstellungen!$B$23:$B$34,"&gt;="&amp;($A100+1))&gt;0,"Ferien",IF(COUNTIFS(Einstellungen!$A$38:$A$43,"&lt;="&amp;($A100+1),Einstellungen!$B$38:$B$43,"&gt;="&amp;($A100+1))&gt;0,"Sperre",IF(COUNTIF(Einstellungen!$A$47:$A$50,($A100+1))&gt;0,"Nachschr.","")))))</f>
        <v/>
      </c>
      <c r="E100" s="44">
        <f>IF($A100="","",IF(COUNTIF($A$8:$A$67,($A100+2))&gt;0,IF(INDEX($C$8:$C$67,MATCH(($A100+2),$A$8:$A$67,0))="","?",INDEX($C$8:$C$67,MATCH(($A100+2),$A$8:$A$67,0)))&amp;IF(COUNTIF($A$8:$A$67,($A100+2))&gt;1," +"&amp;(COUNTIF($A$8:$A$67,($A100+2))-1),""),IF(COUNTIFS(Einstellungen!$A$23:$A$34,"&lt;="&amp;($A100+2),Einstellungen!$B$23:$B$34,"&gt;="&amp;($A100+2))&gt;0,"Ferien",IF(COUNTIFS(Einstellungen!$A$38:$A$43,"&lt;="&amp;($A100+2),Einstellungen!$B$38:$B$43,"&gt;="&amp;($A100+2))&gt;0,"Sperre",IF(COUNTIF(Einstellungen!$A$47:$A$50,($A100+2))&gt;0,"Nachschr.","")))))</f>
        <v/>
      </c>
      <c r="F100" s="44">
        <f>IF($A100="","",IF(COUNTIF($A$8:$A$67,($A100+3))&gt;0,IF(INDEX($C$8:$C$67,MATCH(($A100+3),$A$8:$A$67,0))="","?",INDEX($C$8:$C$67,MATCH(($A100+3),$A$8:$A$67,0)))&amp;IF(COUNTIF($A$8:$A$67,($A100+3))&gt;1," +"&amp;(COUNTIF($A$8:$A$67,($A100+3))-1),""),IF(COUNTIFS(Einstellungen!$A$23:$A$34,"&lt;="&amp;($A100+3),Einstellungen!$B$23:$B$34,"&gt;="&amp;($A100+3))&gt;0,"Ferien",IF(COUNTIFS(Einstellungen!$A$38:$A$43,"&lt;="&amp;($A100+3),Einstellungen!$B$38:$B$43,"&gt;="&amp;($A100+3))&gt;0,"Sperre",IF(COUNTIF(Einstellungen!$A$47:$A$50,($A100+3))&gt;0,"Nachschr.","")))))</f>
        <v/>
      </c>
      <c r="G100" s="44">
        <f>IF($A100="","",IF(COUNTIF($A$8:$A$67,($A100+4))&gt;0,IF(INDEX($C$8:$C$67,MATCH(($A100+4),$A$8:$A$67,0))="","?",INDEX($C$8:$C$67,MATCH(($A100+4),$A$8:$A$67,0)))&amp;IF(COUNTIF($A$8:$A$67,($A100+4))&gt;1," +"&amp;(COUNTIF($A$8:$A$67,($A100+4))-1),""),IF(COUNTIFS(Einstellungen!$A$23:$A$34,"&lt;="&amp;($A100+4),Einstellungen!$B$23:$B$34,"&gt;="&amp;($A100+4))&gt;0,"Ferien",IF(COUNTIFS(Einstellungen!$A$38:$A$43,"&lt;="&amp;($A100+4),Einstellungen!$B$38:$B$43,"&gt;="&amp;($A100+4))&gt;0,"Sperre",IF(COUNTIF(Einstellungen!$A$47:$A$50,($A100+4))&gt;0,"Nachschr.","")))))</f>
        <v/>
      </c>
      <c r="H100" s="44">
        <f>IF($A100="","",IF(COUNTIF($A$8:$A$67,($A100+5))&gt;0,IF(INDEX($C$8:$C$67,MATCH(($A100+5),$A$8:$A$67,0))="","?",INDEX($C$8:$C$67,MATCH(($A100+5),$A$8:$A$67,0)))&amp;IF(COUNTIF($A$8:$A$67,($A100+5))&gt;1," +"&amp;(COUNTIF($A$8:$A$67,($A100+5))-1),""),IF(COUNTIFS(Einstellungen!$A$23:$A$34,"&lt;="&amp;($A100+5),Einstellungen!$B$23:$B$34,"&gt;="&amp;($A100+5))&gt;0,"Ferien",IF(COUNTIFS(Einstellungen!$A$38:$A$43,"&lt;="&amp;($A100+5),Einstellungen!$B$38:$B$43,"&gt;="&amp;($A100+5))&gt;0,"Sperre",IF(COUNTIF(Einstellungen!$A$47:$A$50,($A100+5))&gt;0,"Nachschr.","")))))</f>
        <v/>
      </c>
      <c r="I100" s="32">
        <f>IF(A100="","",COUNTIFS($I$8:$I$67,A100,$D$8:$D$67,"Klassenarbeit"))</f>
        <v/>
      </c>
      <c r="J100" s="32">
        <f>IF(A100="","",IF(A100&lt;=Einstellungen!$C$6,1,2))</f>
        <v/>
      </c>
    </row>
    <row r="101">
      <c r="A101" s="40">
        <f>IF(A100="","",IF(A100+7&gt;Einstellungen!$C$7,"",A100+7))</f>
        <v/>
      </c>
      <c r="B101" s="32">
        <f>IF(A101="","",WEEKNUM(A101,21))</f>
        <v/>
      </c>
      <c r="C101" s="44">
        <f>IF($A101="","",IF(COUNTIF($A$8:$A$67,($A101+0))&gt;0,IF(INDEX($C$8:$C$67,MATCH(($A101+0),$A$8:$A$67,0))="","?",INDEX($C$8:$C$67,MATCH(($A101+0),$A$8:$A$67,0)))&amp;IF(COUNTIF($A$8:$A$67,($A101+0))&gt;1," +"&amp;(COUNTIF($A$8:$A$67,($A101+0))-1),""),IF(COUNTIFS(Einstellungen!$A$23:$A$34,"&lt;="&amp;($A101+0),Einstellungen!$B$23:$B$34,"&gt;="&amp;($A101+0))&gt;0,"Ferien",IF(COUNTIFS(Einstellungen!$A$38:$A$43,"&lt;="&amp;($A101+0),Einstellungen!$B$38:$B$43,"&gt;="&amp;($A101+0))&gt;0,"Sperre",IF(COUNTIF(Einstellungen!$A$47:$A$50,($A101+0))&gt;0,"Nachschr.","")))))</f>
        <v/>
      </c>
      <c r="D101" s="44">
        <f>IF($A101="","",IF(COUNTIF($A$8:$A$67,($A101+1))&gt;0,IF(INDEX($C$8:$C$67,MATCH(($A101+1),$A$8:$A$67,0))="","?",INDEX($C$8:$C$67,MATCH(($A101+1),$A$8:$A$67,0)))&amp;IF(COUNTIF($A$8:$A$67,($A101+1))&gt;1," +"&amp;(COUNTIF($A$8:$A$67,($A101+1))-1),""),IF(COUNTIFS(Einstellungen!$A$23:$A$34,"&lt;="&amp;($A101+1),Einstellungen!$B$23:$B$34,"&gt;="&amp;($A101+1))&gt;0,"Ferien",IF(COUNTIFS(Einstellungen!$A$38:$A$43,"&lt;="&amp;($A101+1),Einstellungen!$B$38:$B$43,"&gt;="&amp;($A101+1))&gt;0,"Sperre",IF(COUNTIF(Einstellungen!$A$47:$A$50,($A101+1))&gt;0,"Nachschr.","")))))</f>
        <v/>
      </c>
      <c r="E101" s="44">
        <f>IF($A101="","",IF(COUNTIF($A$8:$A$67,($A101+2))&gt;0,IF(INDEX($C$8:$C$67,MATCH(($A101+2),$A$8:$A$67,0))="","?",INDEX($C$8:$C$67,MATCH(($A101+2),$A$8:$A$67,0)))&amp;IF(COUNTIF($A$8:$A$67,($A101+2))&gt;1," +"&amp;(COUNTIF($A$8:$A$67,($A101+2))-1),""),IF(COUNTIFS(Einstellungen!$A$23:$A$34,"&lt;="&amp;($A101+2),Einstellungen!$B$23:$B$34,"&gt;="&amp;($A101+2))&gt;0,"Ferien",IF(COUNTIFS(Einstellungen!$A$38:$A$43,"&lt;="&amp;($A101+2),Einstellungen!$B$38:$B$43,"&gt;="&amp;($A101+2))&gt;0,"Sperre",IF(COUNTIF(Einstellungen!$A$47:$A$50,($A101+2))&gt;0,"Nachschr.","")))))</f>
        <v/>
      </c>
      <c r="F101" s="44">
        <f>IF($A101="","",IF(COUNTIF($A$8:$A$67,($A101+3))&gt;0,IF(INDEX($C$8:$C$67,MATCH(($A101+3),$A$8:$A$67,0))="","?",INDEX($C$8:$C$67,MATCH(($A101+3),$A$8:$A$67,0)))&amp;IF(COUNTIF($A$8:$A$67,($A101+3))&gt;1," +"&amp;(COUNTIF($A$8:$A$67,($A101+3))-1),""),IF(COUNTIFS(Einstellungen!$A$23:$A$34,"&lt;="&amp;($A101+3),Einstellungen!$B$23:$B$34,"&gt;="&amp;($A101+3))&gt;0,"Ferien",IF(COUNTIFS(Einstellungen!$A$38:$A$43,"&lt;="&amp;($A101+3),Einstellungen!$B$38:$B$43,"&gt;="&amp;($A101+3))&gt;0,"Sperre",IF(COUNTIF(Einstellungen!$A$47:$A$50,($A101+3))&gt;0,"Nachschr.","")))))</f>
        <v/>
      </c>
      <c r="G101" s="44">
        <f>IF($A101="","",IF(COUNTIF($A$8:$A$67,($A101+4))&gt;0,IF(INDEX($C$8:$C$67,MATCH(($A101+4),$A$8:$A$67,0))="","?",INDEX($C$8:$C$67,MATCH(($A101+4),$A$8:$A$67,0)))&amp;IF(COUNTIF($A$8:$A$67,($A101+4))&gt;1," +"&amp;(COUNTIF($A$8:$A$67,($A101+4))-1),""),IF(COUNTIFS(Einstellungen!$A$23:$A$34,"&lt;="&amp;($A101+4),Einstellungen!$B$23:$B$34,"&gt;="&amp;($A101+4))&gt;0,"Ferien",IF(COUNTIFS(Einstellungen!$A$38:$A$43,"&lt;="&amp;($A101+4),Einstellungen!$B$38:$B$43,"&gt;="&amp;($A101+4))&gt;0,"Sperre",IF(COUNTIF(Einstellungen!$A$47:$A$50,($A101+4))&gt;0,"Nachschr.","")))))</f>
        <v/>
      </c>
      <c r="H101" s="44">
        <f>IF($A101="","",IF(COUNTIF($A$8:$A$67,($A101+5))&gt;0,IF(INDEX($C$8:$C$67,MATCH(($A101+5),$A$8:$A$67,0))="","?",INDEX($C$8:$C$67,MATCH(($A101+5),$A$8:$A$67,0)))&amp;IF(COUNTIF($A$8:$A$67,($A101+5))&gt;1," +"&amp;(COUNTIF($A$8:$A$67,($A101+5))-1),""),IF(COUNTIFS(Einstellungen!$A$23:$A$34,"&lt;="&amp;($A101+5),Einstellungen!$B$23:$B$34,"&gt;="&amp;($A101+5))&gt;0,"Ferien",IF(COUNTIFS(Einstellungen!$A$38:$A$43,"&lt;="&amp;($A101+5),Einstellungen!$B$38:$B$43,"&gt;="&amp;($A101+5))&gt;0,"Sperre",IF(COUNTIF(Einstellungen!$A$47:$A$50,($A101+5))&gt;0,"Nachschr.","")))))</f>
        <v/>
      </c>
      <c r="I101" s="32">
        <f>IF(A101="","",COUNTIFS($I$8:$I$67,A101,$D$8:$D$67,"Klassenarbeit"))</f>
        <v/>
      </c>
      <c r="J101" s="32">
        <f>IF(A101="","",IF(A101&lt;=Einstellungen!$C$6,1,2))</f>
        <v/>
      </c>
    </row>
    <row r="102">
      <c r="A102" s="40">
        <f>IF(A101="","",IF(A101+7&gt;Einstellungen!$C$7,"",A101+7))</f>
        <v/>
      </c>
      <c r="B102" s="32">
        <f>IF(A102="","",WEEKNUM(A102,21))</f>
        <v/>
      </c>
      <c r="C102" s="44">
        <f>IF($A102="","",IF(COUNTIF($A$8:$A$67,($A102+0))&gt;0,IF(INDEX($C$8:$C$67,MATCH(($A102+0),$A$8:$A$67,0))="","?",INDEX($C$8:$C$67,MATCH(($A102+0),$A$8:$A$67,0)))&amp;IF(COUNTIF($A$8:$A$67,($A102+0))&gt;1," +"&amp;(COUNTIF($A$8:$A$67,($A102+0))-1),""),IF(COUNTIFS(Einstellungen!$A$23:$A$34,"&lt;="&amp;($A102+0),Einstellungen!$B$23:$B$34,"&gt;="&amp;($A102+0))&gt;0,"Ferien",IF(COUNTIFS(Einstellungen!$A$38:$A$43,"&lt;="&amp;($A102+0),Einstellungen!$B$38:$B$43,"&gt;="&amp;($A102+0))&gt;0,"Sperre",IF(COUNTIF(Einstellungen!$A$47:$A$50,($A102+0))&gt;0,"Nachschr.","")))))</f>
        <v/>
      </c>
      <c r="D102" s="44">
        <f>IF($A102="","",IF(COUNTIF($A$8:$A$67,($A102+1))&gt;0,IF(INDEX($C$8:$C$67,MATCH(($A102+1),$A$8:$A$67,0))="","?",INDEX($C$8:$C$67,MATCH(($A102+1),$A$8:$A$67,0)))&amp;IF(COUNTIF($A$8:$A$67,($A102+1))&gt;1," +"&amp;(COUNTIF($A$8:$A$67,($A102+1))-1),""),IF(COUNTIFS(Einstellungen!$A$23:$A$34,"&lt;="&amp;($A102+1),Einstellungen!$B$23:$B$34,"&gt;="&amp;($A102+1))&gt;0,"Ferien",IF(COUNTIFS(Einstellungen!$A$38:$A$43,"&lt;="&amp;($A102+1),Einstellungen!$B$38:$B$43,"&gt;="&amp;($A102+1))&gt;0,"Sperre",IF(COUNTIF(Einstellungen!$A$47:$A$50,($A102+1))&gt;0,"Nachschr.","")))))</f>
        <v/>
      </c>
      <c r="E102" s="44">
        <f>IF($A102="","",IF(COUNTIF($A$8:$A$67,($A102+2))&gt;0,IF(INDEX($C$8:$C$67,MATCH(($A102+2),$A$8:$A$67,0))="","?",INDEX($C$8:$C$67,MATCH(($A102+2),$A$8:$A$67,0)))&amp;IF(COUNTIF($A$8:$A$67,($A102+2))&gt;1," +"&amp;(COUNTIF($A$8:$A$67,($A102+2))-1),""),IF(COUNTIFS(Einstellungen!$A$23:$A$34,"&lt;="&amp;($A102+2),Einstellungen!$B$23:$B$34,"&gt;="&amp;($A102+2))&gt;0,"Ferien",IF(COUNTIFS(Einstellungen!$A$38:$A$43,"&lt;="&amp;($A102+2),Einstellungen!$B$38:$B$43,"&gt;="&amp;($A102+2))&gt;0,"Sperre",IF(COUNTIF(Einstellungen!$A$47:$A$50,($A102+2))&gt;0,"Nachschr.","")))))</f>
        <v/>
      </c>
      <c r="F102" s="44">
        <f>IF($A102="","",IF(COUNTIF($A$8:$A$67,($A102+3))&gt;0,IF(INDEX($C$8:$C$67,MATCH(($A102+3),$A$8:$A$67,0))="","?",INDEX($C$8:$C$67,MATCH(($A102+3),$A$8:$A$67,0)))&amp;IF(COUNTIF($A$8:$A$67,($A102+3))&gt;1," +"&amp;(COUNTIF($A$8:$A$67,($A102+3))-1),""),IF(COUNTIFS(Einstellungen!$A$23:$A$34,"&lt;="&amp;($A102+3),Einstellungen!$B$23:$B$34,"&gt;="&amp;($A102+3))&gt;0,"Ferien",IF(COUNTIFS(Einstellungen!$A$38:$A$43,"&lt;="&amp;($A102+3),Einstellungen!$B$38:$B$43,"&gt;="&amp;($A102+3))&gt;0,"Sperre",IF(COUNTIF(Einstellungen!$A$47:$A$50,($A102+3))&gt;0,"Nachschr.","")))))</f>
        <v/>
      </c>
      <c r="G102" s="44">
        <f>IF($A102="","",IF(COUNTIF($A$8:$A$67,($A102+4))&gt;0,IF(INDEX($C$8:$C$67,MATCH(($A102+4),$A$8:$A$67,0))="","?",INDEX($C$8:$C$67,MATCH(($A102+4),$A$8:$A$67,0)))&amp;IF(COUNTIF($A$8:$A$67,($A102+4))&gt;1," +"&amp;(COUNTIF($A$8:$A$67,($A102+4))-1),""),IF(COUNTIFS(Einstellungen!$A$23:$A$34,"&lt;="&amp;($A102+4),Einstellungen!$B$23:$B$34,"&gt;="&amp;($A102+4))&gt;0,"Ferien",IF(COUNTIFS(Einstellungen!$A$38:$A$43,"&lt;="&amp;($A102+4),Einstellungen!$B$38:$B$43,"&gt;="&amp;($A102+4))&gt;0,"Sperre",IF(COUNTIF(Einstellungen!$A$47:$A$50,($A102+4))&gt;0,"Nachschr.","")))))</f>
        <v/>
      </c>
      <c r="H102" s="44">
        <f>IF($A102="","",IF(COUNTIF($A$8:$A$67,($A102+5))&gt;0,IF(INDEX($C$8:$C$67,MATCH(($A102+5),$A$8:$A$67,0))="","?",INDEX($C$8:$C$67,MATCH(($A102+5),$A$8:$A$67,0)))&amp;IF(COUNTIF($A$8:$A$67,($A102+5))&gt;1," +"&amp;(COUNTIF($A$8:$A$67,($A102+5))-1),""),IF(COUNTIFS(Einstellungen!$A$23:$A$34,"&lt;="&amp;($A102+5),Einstellungen!$B$23:$B$34,"&gt;="&amp;($A102+5))&gt;0,"Ferien",IF(COUNTIFS(Einstellungen!$A$38:$A$43,"&lt;="&amp;($A102+5),Einstellungen!$B$38:$B$43,"&gt;="&amp;($A102+5))&gt;0,"Sperre",IF(COUNTIF(Einstellungen!$A$47:$A$50,($A102+5))&gt;0,"Nachschr.","")))))</f>
        <v/>
      </c>
      <c r="I102" s="32">
        <f>IF(A102="","",COUNTIFS($I$8:$I$67,A102,$D$8:$D$67,"Klassenarbeit"))</f>
        <v/>
      </c>
      <c r="J102" s="32">
        <f>IF(A102="","",IF(A102&lt;=Einstellungen!$C$6,1,2))</f>
        <v/>
      </c>
    </row>
    <row r="103">
      <c r="A103" s="40">
        <f>IF(A102="","",IF(A102+7&gt;Einstellungen!$C$7,"",A102+7))</f>
        <v/>
      </c>
      <c r="B103" s="32">
        <f>IF(A103="","",WEEKNUM(A103,21))</f>
        <v/>
      </c>
      <c r="C103" s="44">
        <f>IF($A103="","",IF(COUNTIF($A$8:$A$67,($A103+0))&gt;0,IF(INDEX($C$8:$C$67,MATCH(($A103+0),$A$8:$A$67,0))="","?",INDEX($C$8:$C$67,MATCH(($A103+0),$A$8:$A$67,0)))&amp;IF(COUNTIF($A$8:$A$67,($A103+0))&gt;1," +"&amp;(COUNTIF($A$8:$A$67,($A103+0))-1),""),IF(COUNTIFS(Einstellungen!$A$23:$A$34,"&lt;="&amp;($A103+0),Einstellungen!$B$23:$B$34,"&gt;="&amp;($A103+0))&gt;0,"Ferien",IF(COUNTIFS(Einstellungen!$A$38:$A$43,"&lt;="&amp;($A103+0),Einstellungen!$B$38:$B$43,"&gt;="&amp;($A103+0))&gt;0,"Sperre",IF(COUNTIF(Einstellungen!$A$47:$A$50,($A103+0))&gt;0,"Nachschr.","")))))</f>
        <v/>
      </c>
      <c r="D103" s="44">
        <f>IF($A103="","",IF(COUNTIF($A$8:$A$67,($A103+1))&gt;0,IF(INDEX($C$8:$C$67,MATCH(($A103+1),$A$8:$A$67,0))="","?",INDEX($C$8:$C$67,MATCH(($A103+1),$A$8:$A$67,0)))&amp;IF(COUNTIF($A$8:$A$67,($A103+1))&gt;1," +"&amp;(COUNTIF($A$8:$A$67,($A103+1))-1),""),IF(COUNTIFS(Einstellungen!$A$23:$A$34,"&lt;="&amp;($A103+1),Einstellungen!$B$23:$B$34,"&gt;="&amp;($A103+1))&gt;0,"Ferien",IF(COUNTIFS(Einstellungen!$A$38:$A$43,"&lt;="&amp;($A103+1),Einstellungen!$B$38:$B$43,"&gt;="&amp;($A103+1))&gt;0,"Sperre",IF(COUNTIF(Einstellungen!$A$47:$A$50,($A103+1))&gt;0,"Nachschr.","")))))</f>
        <v/>
      </c>
      <c r="E103" s="44">
        <f>IF($A103="","",IF(COUNTIF($A$8:$A$67,($A103+2))&gt;0,IF(INDEX($C$8:$C$67,MATCH(($A103+2),$A$8:$A$67,0))="","?",INDEX($C$8:$C$67,MATCH(($A103+2),$A$8:$A$67,0)))&amp;IF(COUNTIF($A$8:$A$67,($A103+2))&gt;1," +"&amp;(COUNTIF($A$8:$A$67,($A103+2))-1),""),IF(COUNTIFS(Einstellungen!$A$23:$A$34,"&lt;="&amp;($A103+2),Einstellungen!$B$23:$B$34,"&gt;="&amp;($A103+2))&gt;0,"Ferien",IF(COUNTIFS(Einstellungen!$A$38:$A$43,"&lt;="&amp;($A103+2),Einstellungen!$B$38:$B$43,"&gt;="&amp;($A103+2))&gt;0,"Sperre",IF(COUNTIF(Einstellungen!$A$47:$A$50,($A103+2))&gt;0,"Nachschr.","")))))</f>
        <v/>
      </c>
      <c r="F103" s="44">
        <f>IF($A103="","",IF(COUNTIF($A$8:$A$67,($A103+3))&gt;0,IF(INDEX($C$8:$C$67,MATCH(($A103+3),$A$8:$A$67,0))="","?",INDEX($C$8:$C$67,MATCH(($A103+3),$A$8:$A$67,0)))&amp;IF(COUNTIF($A$8:$A$67,($A103+3))&gt;1," +"&amp;(COUNTIF($A$8:$A$67,($A103+3))-1),""),IF(COUNTIFS(Einstellungen!$A$23:$A$34,"&lt;="&amp;($A103+3),Einstellungen!$B$23:$B$34,"&gt;="&amp;($A103+3))&gt;0,"Ferien",IF(COUNTIFS(Einstellungen!$A$38:$A$43,"&lt;="&amp;($A103+3),Einstellungen!$B$38:$B$43,"&gt;="&amp;($A103+3))&gt;0,"Sperre",IF(COUNTIF(Einstellungen!$A$47:$A$50,($A103+3))&gt;0,"Nachschr.","")))))</f>
        <v/>
      </c>
      <c r="G103" s="44">
        <f>IF($A103="","",IF(COUNTIF($A$8:$A$67,($A103+4))&gt;0,IF(INDEX($C$8:$C$67,MATCH(($A103+4),$A$8:$A$67,0))="","?",INDEX($C$8:$C$67,MATCH(($A103+4),$A$8:$A$67,0)))&amp;IF(COUNTIF($A$8:$A$67,($A103+4))&gt;1," +"&amp;(COUNTIF($A$8:$A$67,($A103+4))-1),""),IF(COUNTIFS(Einstellungen!$A$23:$A$34,"&lt;="&amp;($A103+4),Einstellungen!$B$23:$B$34,"&gt;="&amp;($A103+4))&gt;0,"Ferien",IF(COUNTIFS(Einstellungen!$A$38:$A$43,"&lt;="&amp;($A103+4),Einstellungen!$B$38:$B$43,"&gt;="&amp;($A103+4))&gt;0,"Sperre",IF(COUNTIF(Einstellungen!$A$47:$A$50,($A103+4))&gt;0,"Nachschr.","")))))</f>
        <v/>
      </c>
      <c r="H103" s="44">
        <f>IF($A103="","",IF(COUNTIF($A$8:$A$67,($A103+5))&gt;0,IF(INDEX($C$8:$C$67,MATCH(($A103+5),$A$8:$A$67,0))="","?",INDEX($C$8:$C$67,MATCH(($A103+5),$A$8:$A$67,0)))&amp;IF(COUNTIF($A$8:$A$67,($A103+5))&gt;1," +"&amp;(COUNTIF($A$8:$A$67,($A103+5))-1),""),IF(COUNTIFS(Einstellungen!$A$23:$A$34,"&lt;="&amp;($A103+5),Einstellungen!$B$23:$B$34,"&gt;="&amp;($A103+5))&gt;0,"Ferien",IF(COUNTIFS(Einstellungen!$A$38:$A$43,"&lt;="&amp;($A103+5),Einstellungen!$B$38:$B$43,"&gt;="&amp;($A103+5))&gt;0,"Sperre",IF(COUNTIF(Einstellungen!$A$47:$A$50,($A103+5))&gt;0,"Nachschr.","")))))</f>
        <v/>
      </c>
      <c r="I103" s="32">
        <f>IF(A103="","",COUNTIFS($I$8:$I$67,A103,$D$8:$D$67,"Klassenarbeit"))</f>
        <v/>
      </c>
      <c r="J103" s="32">
        <f>IF(A103="","",IF(A103&lt;=Einstellungen!$C$6,1,2))</f>
        <v/>
      </c>
    </row>
    <row r="104">
      <c r="A104" s="40">
        <f>IF(A103="","",IF(A103+7&gt;Einstellungen!$C$7,"",A103+7))</f>
        <v/>
      </c>
      <c r="B104" s="32">
        <f>IF(A104="","",WEEKNUM(A104,21))</f>
        <v/>
      </c>
      <c r="C104" s="44">
        <f>IF($A104="","",IF(COUNTIF($A$8:$A$67,($A104+0))&gt;0,IF(INDEX($C$8:$C$67,MATCH(($A104+0),$A$8:$A$67,0))="","?",INDEX($C$8:$C$67,MATCH(($A104+0),$A$8:$A$67,0)))&amp;IF(COUNTIF($A$8:$A$67,($A104+0))&gt;1," +"&amp;(COUNTIF($A$8:$A$67,($A104+0))-1),""),IF(COUNTIFS(Einstellungen!$A$23:$A$34,"&lt;="&amp;($A104+0),Einstellungen!$B$23:$B$34,"&gt;="&amp;($A104+0))&gt;0,"Ferien",IF(COUNTIFS(Einstellungen!$A$38:$A$43,"&lt;="&amp;($A104+0),Einstellungen!$B$38:$B$43,"&gt;="&amp;($A104+0))&gt;0,"Sperre",IF(COUNTIF(Einstellungen!$A$47:$A$50,($A104+0))&gt;0,"Nachschr.","")))))</f>
        <v/>
      </c>
      <c r="D104" s="44">
        <f>IF($A104="","",IF(COUNTIF($A$8:$A$67,($A104+1))&gt;0,IF(INDEX($C$8:$C$67,MATCH(($A104+1),$A$8:$A$67,0))="","?",INDEX($C$8:$C$67,MATCH(($A104+1),$A$8:$A$67,0)))&amp;IF(COUNTIF($A$8:$A$67,($A104+1))&gt;1," +"&amp;(COUNTIF($A$8:$A$67,($A104+1))-1),""),IF(COUNTIFS(Einstellungen!$A$23:$A$34,"&lt;="&amp;($A104+1),Einstellungen!$B$23:$B$34,"&gt;="&amp;($A104+1))&gt;0,"Ferien",IF(COUNTIFS(Einstellungen!$A$38:$A$43,"&lt;="&amp;($A104+1),Einstellungen!$B$38:$B$43,"&gt;="&amp;($A104+1))&gt;0,"Sperre",IF(COUNTIF(Einstellungen!$A$47:$A$50,($A104+1))&gt;0,"Nachschr.","")))))</f>
        <v/>
      </c>
      <c r="E104" s="44">
        <f>IF($A104="","",IF(COUNTIF($A$8:$A$67,($A104+2))&gt;0,IF(INDEX($C$8:$C$67,MATCH(($A104+2),$A$8:$A$67,0))="","?",INDEX($C$8:$C$67,MATCH(($A104+2),$A$8:$A$67,0)))&amp;IF(COUNTIF($A$8:$A$67,($A104+2))&gt;1," +"&amp;(COUNTIF($A$8:$A$67,($A104+2))-1),""),IF(COUNTIFS(Einstellungen!$A$23:$A$34,"&lt;="&amp;($A104+2),Einstellungen!$B$23:$B$34,"&gt;="&amp;($A104+2))&gt;0,"Ferien",IF(COUNTIFS(Einstellungen!$A$38:$A$43,"&lt;="&amp;($A104+2),Einstellungen!$B$38:$B$43,"&gt;="&amp;($A104+2))&gt;0,"Sperre",IF(COUNTIF(Einstellungen!$A$47:$A$50,($A104+2))&gt;0,"Nachschr.","")))))</f>
        <v/>
      </c>
      <c r="F104" s="44">
        <f>IF($A104="","",IF(COUNTIF($A$8:$A$67,($A104+3))&gt;0,IF(INDEX($C$8:$C$67,MATCH(($A104+3),$A$8:$A$67,0))="","?",INDEX($C$8:$C$67,MATCH(($A104+3),$A$8:$A$67,0)))&amp;IF(COUNTIF($A$8:$A$67,($A104+3))&gt;1," +"&amp;(COUNTIF($A$8:$A$67,($A104+3))-1),""),IF(COUNTIFS(Einstellungen!$A$23:$A$34,"&lt;="&amp;($A104+3),Einstellungen!$B$23:$B$34,"&gt;="&amp;($A104+3))&gt;0,"Ferien",IF(COUNTIFS(Einstellungen!$A$38:$A$43,"&lt;="&amp;($A104+3),Einstellungen!$B$38:$B$43,"&gt;="&amp;($A104+3))&gt;0,"Sperre",IF(COUNTIF(Einstellungen!$A$47:$A$50,($A104+3))&gt;0,"Nachschr.","")))))</f>
        <v/>
      </c>
      <c r="G104" s="44">
        <f>IF($A104="","",IF(COUNTIF($A$8:$A$67,($A104+4))&gt;0,IF(INDEX($C$8:$C$67,MATCH(($A104+4),$A$8:$A$67,0))="","?",INDEX($C$8:$C$67,MATCH(($A104+4),$A$8:$A$67,0)))&amp;IF(COUNTIF($A$8:$A$67,($A104+4))&gt;1," +"&amp;(COUNTIF($A$8:$A$67,($A104+4))-1),""),IF(COUNTIFS(Einstellungen!$A$23:$A$34,"&lt;="&amp;($A104+4),Einstellungen!$B$23:$B$34,"&gt;="&amp;($A104+4))&gt;0,"Ferien",IF(COUNTIFS(Einstellungen!$A$38:$A$43,"&lt;="&amp;($A104+4),Einstellungen!$B$38:$B$43,"&gt;="&amp;($A104+4))&gt;0,"Sperre",IF(COUNTIF(Einstellungen!$A$47:$A$50,($A104+4))&gt;0,"Nachschr.","")))))</f>
        <v/>
      </c>
      <c r="H104" s="44">
        <f>IF($A104="","",IF(COUNTIF($A$8:$A$67,($A104+5))&gt;0,IF(INDEX($C$8:$C$67,MATCH(($A104+5),$A$8:$A$67,0))="","?",INDEX($C$8:$C$67,MATCH(($A104+5),$A$8:$A$67,0)))&amp;IF(COUNTIF($A$8:$A$67,($A104+5))&gt;1," +"&amp;(COUNTIF($A$8:$A$67,($A104+5))-1),""),IF(COUNTIFS(Einstellungen!$A$23:$A$34,"&lt;="&amp;($A104+5),Einstellungen!$B$23:$B$34,"&gt;="&amp;($A104+5))&gt;0,"Ferien",IF(COUNTIFS(Einstellungen!$A$38:$A$43,"&lt;="&amp;($A104+5),Einstellungen!$B$38:$B$43,"&gt;="&amp;($A104+5))&gt;0,"Sperre",IF(COUNTIF(Einstellungen!$A$47:$A$50,($A104+5))&gt;0,"Nachschr.","")))))</f>
        <v/>
      </c>
      <c r="I104" s="32">
        <f>IF(A104="","",COUNTIFS($I$8:$I$67,A104,$D$8:$D$67,"Klassenarbeit"))</f>
        <v/>
      </c>
      <c r="J104" s="32">
        <f>IF(A104="","",IF(A104&lt;=Einstellungen!$C$6,1,2))</f>
        <v/>
      </c>
    </row>
    <row r="105">
      <c r="A105" s="40">
        <f>IF(A104="","",IF(A104+7&gt;Einstellungen!$C$7,"",A104+7))</f>
        <v/>
      </c>
      <c r="B105" s="32">
        <f>IF(A105="","",WEEKNUM(A105,21))</f>
        <v/>
      </c>
      <c r="C105" s="44">
        <f>IF($A105="","",IF(COUNTIF($A$8:$A$67,($A105+0))&gt;0,IF(INDEX($C$8:$C$67,MATCH(($A105+0),$A$8:$A$67,0))="","?",INDEX($C$8:$C$67,MATCH(($A105+0),$A$8:$A$67,0)))&amp;IF(COUNTIF($A$8:$A$67,($A105+0))&gt;1," +"&amp;(COUNTIF($A$8:$A$67,($A105+0))-1),""),IF(COUNTIFS(Einstellungen!$A$23:$A$34,"&lt;="&amp;($A105+0),Einstellungen!$B$23:$B$34,"&gt;="&amp;($A105+0))&gt;0,"Ferien",IF(COUNTIFS(Einstellungen!$A$38:$A$43,"&lt;="&amp;($A105+0),Einstellungen!$B$38:$B$43,"&gt;="&amp;($A105+0))&gt;0,"Sperre",IF(COUNTIF(Einstellungen!$A$47:$A$50,($A105+0))&gt;0,"Nachschr.","")))))</f>
        <v/>
      </c>
      <c r="D105" s="44">
        <f>IF($A105="","",IF(COUNTIF($A$8:$A$67,($A105+1))&gt;0,IF(INDEX($C$8:$C$67,MATCH(($A105+1),$A$8:$A$67,0))="","?",INDEX($C$8:$C$67,MATCH(($A105+1),$A$8:$A$67,0)))&amp;IF(COUNTIF($A$8:$A$67,($A105+1))&gt;1," +"&amp;(COUNTIF($A$8:$A$67,($A105+1))-1),""),IF(COUNTIFS(Einstellungen!$A$23:$A$34,"&lt;="&amp;($A105+1),Einstellungen!$B$23:$B$34,"&gt;="&amp;($A105+1))&gt;0,"Ferien",IF(COUNTIFS(Einstellungen!$A$38:$A$43,"&lt;="&amp;($A105+1),Einstellungen!$B$38:$B$43,"&gt;="&amp;($A105+1))&gt;0,"Sperre",IF(COUNTIF(Einstellungen!$A$47:$A$50,($A105+1))&gt;0,"Nachschr.","")))))</f>
        <v/>
      </c>
      <c r="E105" s="44">
        <f>IF($A105="","",IF(COUNTIF($A$8:$A$67,($A105+2))&gt;0,IF(INDEX($C$8:$C$67,MATCH(($A105+2),$A$8:$A$67,0))="","?",INDEX($C$8:$C$67,MATCH(($A105+2),$A$8:$A$67,0)))&amp;IF(COUNTIF($A$8:$A$67,($A105+2))&gt;1," +"&amp;(COUNTIF($A$8:$A$67,($A105+2))-1),""),IF(COUNTIFS(Einstellungen!$A$23:$A$34,"&lt;="&amp;($A105+2),Einstellungen!$B$23:$B$34,"&gt;="&amp;($A105+2))&gt;0,"Ferien",IF(COUNTIFS(Einstellungen!$A$38:$A$43,"&lt;="&amp;($A105+2),Einstellungen!$B$38:$B$43,"&gt;="&amp;($A105+2))&gt;0,"Sperre",IF(COUNTIF(Einstellungen!$A$47:$A$50,($A105+2))&gt;0,"Nachschr.","")))))</f>
        <v/>
      </c>
      <c r="F105" s="44">
        <f>IF($A105="","",IF(COUNTIF($A$8:$A$67,($A105+3))&gt;0,IF(INDEX($C$8:$C$67,MATCH(($A105+3),$A$8:$A$67,0))="","?",INDEX($C$8:$C$67,MATCH(($A105+3),$A$8:$A$67,0)))&amp;IF(COUNTIF($A$8:$A$67,($A105+3))&gt;1," +"&amp;(COUNTIF($A$8:$A$67,($A105+3))-1),""),IF(COUNTIFS(Einstellungen!$A$23:$A$34,"&lt;="&amp;($A105+3),Einstellungen!$B$23:$B$34,"&gt;="&amp;($A105+3))&gt;0,"Ferien",IF(COUNTIFS(Einstellungen!$A$38:$A$43,"&lt;="&amp;($A105+3),Einstellungen!$B$38:$B$43,"&gt;="&amp;($A105+3))&gt;0,"Sperre",IF(COUNTIF(Einstellungen!$A$47:$A$50,($A105+3))&gt;0,"Nachschr.","")))))</f>
        <v/>
      </c>
      <c r="G105" s="44">
        <f>IF($A105="","",IF(COUNTIF($A$8:$A$67,($A105+4))&gt;0,IF(INDEX($C$8:$C$67,MATCH(($A105+4),$A$8:$A$67,0))="","?",INDEX($C$8:$C$67,MATCH(($A105+4),$A$8:$A$67,0)))&amp;IF(COUNTIF($A$8:$A$67,($A105+4))&gt;1," +"&amp;(COUNTIF($A$8:$A$67,($A105+4))-1),""),IF(COUNTIFS(Einstellungen!$A$23:$A$34,"&lt;="&amp;($A105+4),Einstellungen!$B$23:$B$34,"&gt;="&amp;($A105+4))&gt;0,"Ferien",IF(COUNTIFS(Einstellungen!$A$38:$A$43,"&lt;="&amp;($A105+4),Einstellungen!$B$38:$B$43,"&gt;="&amp;($A105+4))&gt;0,"Sperre",IF(COUNTIF(Einstellungen!$A$47:$A$50,($A105+4))&gt;0,"Nachschr.","")))))</f>
        <v/>
      </c>
      <c r="H105" s="44">
        <f>IF($A105="","",IF(COUNTIF($A$8:$A$67,($A105+5))&gt;0,IF(INDEX($C$8:$C$67,MATCH(($A105+5),$A$8:$A$67,0))="","?",INDEX($C$8:$C$67,MATCH(($A105+5),$A$8:$A$67,0)))&amp;IF(COUNTIF($A$8:$A$67,($A105+5))&gt;1," +"&amp;(COUNTIF($A$8:$A$67,($A105+5))-1),""),IF(COUNTIFS(Einstellungen!$A$23:$A$34,"&lt;="&amp;($A105+5),Einstellungen!$B$23:$B$34,"&gt;="&amp;($A105+5))&gt;0,"Ferien",IF(COUNTIFS(Einstellungen!$A$38:$A$43,"&lt;="&amp;($A105+5),Einstellungen!$B$38:$B$43,"&gt;="&amp;($A105+5))&gt;0,"Sperre",IF(COUNTIF(Einstellungen!$A$47:$A$50,($A105+5))&gt;0,"Nachschr.","")))))</f>
        <v/>
      </c>
      <c r="I105" s="32">
        <f>IF(A105="","",COUNTIFS($I$8:$I$67,A105,$D$8:$D$67,"Klassenarbeit"))</f>
        <v/>
      </c>
      <c r="J105" s="32">
        <f>IF(A105="","",IF(A105&lt;=Einstellungen!$C$6,1,2))</f>
        <v/>
      </c>
    </row>
    <row r="106">
      <c r="A106" s="40">
        <f>IF(A105="","",IF(A105+7&gt;Einstellungen!$C$7,"",A105+7))</f>
        <v/>
      </c>
      <c r="B106" s="32">
        <f>IF(A106="","",WEEKNUM(A106,21))</f>
        <v/>
      </c>
      <c r="C106" s="44">
        <f>IF($A106="","",IF(COUNTIF($A$8:$A$67,($A106+0))&gt;0,IF(INDEX($C$8:$C$67,MATCH(($A106+0),$A$8:$A$67,0))="","?",INDEX($C$8:$C$67,MATCH(($A106+0),$A$8:$A$67,0)))&amp;IF(COUNTIF($A$8:$A$67,($A106+0))&gt;1," +"&amp;(COUNTIF($A$8:$A$67,($A106+0))-1),""),IF(COUNTIFS(Einstellungen!$A$23:$A$34,"&lt;="&amp;($A106+0),Einstellungen!$B$23:$B$34,"&gt;="&amp;($A106+0))&gt;0,"Ferien",IF(COUNTIFS(Einstellungen!$A$38:$A$43,"&lt;="&amp;($A106+0),Einstellungen!$B$38:$B$43,"&gt;="&amp;($A106+0))&gt;0,"Sperre",IF(COUNTIF(Einstellungen!$A$47:$A$50,($A106+0))&gt;0,"Nachschr.","")))))</f>
        <v/>
      </c>
      <c r="D106" s="44">
        <f>IF($A106="","",IF(COUNTIF($A$8:$A$67,($A106+1))&gt;0,IF(INDEX($C$8:$C$67,MATCH(($A106+1),$A$8:$A$67,0))="","?",INDEX($C$8:$C$67,MATCH(($A106+1),$A$8:$A$67,0)))&amp;IF(COUNTIF($A$8:$A$67,($A106+1))&gt;1," +"&amp;(COUNTIF($A$8:$A$67,($A106+1))-1),""),IF(COUNTIFS(Einstellungen!$A$23:$A$34,"&lt;="&amp;($A106+1),Einstellungen!$B$23:$B$34,"&gt;="&amp;($A106+1))&gt;0,"Ferien",IF(COUNTIFS(Einstellungen!$A$38:$A$43,"&lt;="&amp;($A106+1),Einstellungen!$B$38:$B$43,"&gt;="&amp;($A106+1))&gt;0,"Sperre",IF(COUNTIF(Einstellungen!$A$47:$A$50,($A106+1))&gt;0,"Nachschr.","")))))</f>
        <v/>
      </c>
      <c r="E106" s="44">
        <f>IF($A106="","",IF(COUNTIF($A$8:$A$67,($A106+2))&gt;0,IF(INDEX($C$8:$C$67,MATCH(($A106+2),$A$8:$A$67,0))="","?",INDEX($C$8:$C$67,MATCH(($A106+2),$A$8:$A$67,0)))&amp;IF(COUNTIF($A$8:$A$67,($A106+2))&gt;1," +"&amp;(COUNTIF($A$8:$A$67,($A106+2))-1),""),IF(COUNTIFS(Einstellungen!$A$23:$A$34,"&lt;="&amp;($A106+2),Einstellungen!$B$23:$B$34,"&gt;="&amp;($A106+2))&gt;0,"Ferien",IF(COUNTIFS(Einstellungen!$A$38:$A$43,"&lt;="&amp;($A106+2),Einstellungen!$B$38:$B$43,"&gt;="&amp;($A106+2))&gt;0,"Sperre",IF(COUNTIF(Einstellungen!$A$47:$A$50,($A106+2))&gt;0,"Nachschr.","")))))</f>
        <v/>
      </c>
      <c r="F106" s="44">
        <f>IF($A106="","",IF(COUNTIF($A$8:$A$67,($A106+3))&gt;0,IF(INDEX($C$8:$C$67,MATCH(($A106+3),$A$8:$A$67,0))="","?",INDEX($C$8:$C$67,MATCH(($A106+3),$A$8:$A$67,0)))&amp;IF(COUNTIF($A$8:$A$67,($A106+3))&gt;1," +"&amp;(COUNTIF($A$8:$A$67,($A106+3))-1),""),IF(COUNTIFS(Einstellungen!$A$23:$A$34,"&lt;="&amp;($A106+3),Einstellungen!$B$23:$B$34,"&gt;="&amp;($A106+3))&gt;0,"Ferien",IF(COUNTIFS(Einstellungen!$A$38:$A$43,"&lt;="&amp;($A106+3),Einstellungen!$B$38:$B$43,"&gt;="&amp;($A106+3))&gt;0,"Sperre",IF(COUNTIF(Einstellungen!$A$47:$A$50,($A106+3))&gt;0,"Nachschr.","")))))</f>
        <v/>
      </c>
      <c r="G106" s="44">
        <f>IF($A106="","",IF(COUNTIF($A$8:$A$67,($A106+4))&gt;0,IF(INDEX($C$8:$C$67,MATCH(($A106+4),$A$8:$A$67,0))="","?",INDEX($C$8:$C$67,MATCH(($A106+4),$A$8:$A$67,0)))&amp;IF(COUNTIF($A$8:$A$67,($A106+4))&gt;1," +"&amp;(COUNTIF($A$8:$A$67,($A106+4))-1),""),IF(COUNTIFS(Einstellungen!$A$23:$A$34,"&lt;="&amp;($A106+4),Einstellungen!$B$23:$B$34,"&gt;="&amp;($A106+4))&gt;0,"Ferien",IF(COUNTIFS(Einstellungen!$A$38:$A$43,"&lt;="&amp;($A106+4),Einstellungen!$B$38:$B$43,"&gt;="&amp;($A106+4))&gt;0,"Sperre",IF(COUNTIF(Einstellungen!$A$47:$A$50,($A106+4))&gt;0,"Nachschr.","")))))</f>
        <v/>
      </c>
      <c r="H106" s="44">
        <f>IF($A106="","",IF(COUNTIF($A$8:$A$67,($A106+5))&gt;0,IF(INDEX($C$8:$C$67,MATCH(($A106+5),$A$8:$A$67,0))="","?",INDEX($C$8:$C$67,MATCH(($A106+5),$A$8:$A$67,0)))&amp;IF(COUNTIF($A$8:$A$67,($A106+5))&gt;1," +"&amp;(COUNTIF($A$8:$A$67,($A106+5))-1),""),IF(COUNTIFS(Einstellungen!$A$23:$A$34,"&lt;="&amp;($A106+5),Einstellungen!$B$23:$B$34,"&gt;="&amp;($A106+5))&gt;0,"Ferien",IF(COUNTIFS(Einstellungen!$A$38:$A$43,"&lt;="&amp;($A106+5),Einstellungen!$B$38:$B$43,"&gt;="&amp;($A106+5))&gt;0,"Sperre",IF(COUNTIF(Einstellungen!$A$47:$A$50,($A106+5))&gt;0,"Nachschr.","")))))</f>
        <v/>
      </c>
      <c r="I106" s="32">
        <f>IF(A106="","",COUNTIFS($I$8:$I$67,A106,$D$8:$D$67,"Klassenarbeit"))</f>
        <v/>
      </c>
      <c r="J106" s="32">
        <f>IF(A106="","",IF(A106&lt;=Einstellungen!$C$6,1,2))</f>
        <v/>
      </c>
    </row>
    <row r="107">
      <c r="A107" s="40">
        <f>IF(A106="","",IF(A106+7&gt;Einstellungen!$C$7,"",A106+7))</f>
        <v/>
      </c>
      <c r="B107" s="32">
        <f>IF(A107="","",WEEKNUM(A107,21))</f>
        <v/>
      </c>
      <c r="C107" s="44">
        <f>IF($A107="","",IF(COUNTIF($A$8:$A$67,($A107+0))&gt;0,IF(INDEX($C$8:$C$67,MATCH(($A107+0),$A$8:$A$67,0))="","?",INDEX($C$8:$C$67,MATCH(($A107+0),$A$8:$A$67,0)))&amp;IF(COUNTIF($A$8:$A$67,($A107+0))&gt;1," +"&amp;(COUNTIF($A$8:$A$67,($A107+0))-1),""),IF(COUNTIFS(Einstellungen!$A$23:$A$34,"&lt;="&amp;($A107+0),Einstellungen!$B$23:$B$34,"&gt;="&amp;($A107+0))&gt;0,"Ferien",IF(COUNTIFS(Einstellungen!$A$38:$A$43,"&lt;="&amp;($A107+0),Einstellungen!$B$38:$B$43,"&gt;="&amp;($A107+0))&gt;0,"Sperre",IF(COUNTIF(Einstellungen!$A$47:$A$50,($A107+0))&gt;0,"Nachschr.","")))))</f>
        <v/>
      </c>
      <c r="D107" s="44">
        <f>IF($A107="","",IF(COUNTIF($A$8:$A$67,($A107+1))&gt;0,IF(INDEX($C$8:$C$67,MATCH(($A107+1),$A$8:$A$67,0))="","?",INDEX($C$8:$C$67,MATCH(($A107+1),$A$8:$A$67,0)))&amp;IF(COUNTIF($A$8:$A$67,($A107+1))&gt;1," +"&amp;(COUNTIF($A$8:$A$67,($A107+1))-1),""),IF(COUNTIFS(Einstellungen!$A$23:$A$34,"&lt;="&amp;($A107+1),Einstellungen!$B$23:$B$34,"&gt;="&amp;($A107+1))&gt;0,"Ferien",IF(COUNTIFS(Einstellungen!$A$38:$A$43,"&lt;="&amp;($A107+1),Einstellungen!$B$38:$B$43,"&gt;="&amp;($A107+1))&gt;0,"Sperre",IF(COUNTIF(Einstellungen!$A$47:$A$50,($A107+1))&gt;0,"Nachschr.","")))))</f>
        <v/>
      </c>
      <c r="E107" s="44">
        <f>IF($A107="","",IF(COUNTIF($A$8:$A$67,($A107+2))&gt;0,IF(INDEX($C$8:$C$67,MATCH(($A107+2),$A$8:$A$67,0))="","?",INDEX($C$8:$C$67,MATCH(($A107+2),$A$8:$A$67,0)))&amp;IF(COUNTIF($A$8:$A$67,($A107+2))&gt;1," +"&amp;(COUNTIF($A$8:$A$67,($A107+2))-1),""),IF(COUNTIFS(Einstellungen!$A$23:$A$34,"&lt;="&amp;($A107+2),Einstellungen!$B$23:$B$34,"&gt;="&amp;($A107+2))&gt;0,"Ferien",IF(COUNTIFS(Einstellungen!$A$38:$A$43,"&lt;="&amp;($A107+2),Einstellungen!$B$38:$B$43,"&gt;="&amp;($A107+2))&gt;0,"Sperre",IF(COUNTIF(Einstellungen!$A$47:$A$50,($A107+2))&gt;0,"Nachschr.","")))))</f>
        <v/>
      </c>
      <c r="F107" s="44">
        <f>IF($A107="","",IF(COUNTIF($A$8:$A$67,($A107+3))&gt;0,IF(INDEX($C$8:$C$67,MATCH(($A107+3),$A$8:$A$67,0))="","?",INDEX($C$8:$C$67,MATCH(($A107+3),$A$8:$A$67,0)))&amp;IF(COUNTIF($A$8:$A$67,($A107+3))&gt;1," +"&amp;(COUNTIF($A$8:$A$67,($A107+3))-1),""),IF(COUNTIFS(Einstellungen!$A$23:$A$34,"&lt;="&amp;($A107+3),Einstellungen!$B$23:$B$34,"&gt;="&amp;($A107+3))&gt;0,"Ferien",IF(COUNTIFS(Einstellungen!$A$38:$A$43,"&lt;="&amp;($A107+3),Einstellungen!$B$38:$B$43,"&gt;="&amp;($A107+3))&gt;0,"Sperre",IF(COUNTIF(Einstellungen!$A$47:$A$50,($A107+3))&gt;0,"Nachschr.","")))))</f>
        <v/>
      </c>
      <c r="G107" s="44">
        <f>IF($A107="","",IF(COUNTIF($A$8:$A$67,($A107+4))&gt;0,IF(INDEX($C$8:$C$67,MATCH(($A107+4),$A$8:$A$67,0))="","?",INDEX($C$8:$C$67,MATCH(($A107+4),$A$8:$A$67,0)))&amp;IF(COUNTIF($A$8:$A$67,($A107+4))&gt;1," +"&amp;(COUNTIF($A$8:$A$67,($A107+4))-1),""),IF(COUNTIFS(Einstellungen!$A$23:$A$34,"&lt;="&amp;($A107+4),Einstellungen!$B$23:$B$34,"&gt;="&amp;($A107+4))&gt;0,"Ferien",IF(COUNTIFS(Einstellungen!$A$38:$A$43,"&lt;="&amp;($A107+4),Einstellungen!$B$38:$B$43,"&gt;="&amp;($A107+4))&gt;0,"Sperre",IF(COUNTIF(Einstellungen!$A$47:$A$50,($A107+4))&gt;0,"Nachschr.","")))))</f>
        <v/>
      </c>
      <c r="H107" s="44">
        <f>IF($A107="","",IF(COUNTIF($A$8:$A$67,($A107+5))&gt;0,IF(INDEX($C$8:$C$67,MATCH(($A107+5),$A$8:$A$67,0))="","?",INDEX($C$8:$C$67,MATCH(($A107+5),$A$8:$A$67,0)))&amp;IF(COUNTIF($A$8:$A$67,($A107+5))&gt;1," +"&amp;(COUNTIF($A$8:$A$67,($A107+5))-1),""),IF(COUNTIFS(Einstellungen!$A$23:$A$34,"&lt;="&amp;($A107+5),Einstellungen!$B$23:$B$34,"&gt;="&amp;($A107+5))&gt;0,"Ferien",IF(COUNTIFS(Einstellungen!$A$38:$A$43,"&lt;="&amp;($A107+5),Einstellungen!$B$38:$B$43,"&gt;="&amp;($A107+5))&gt;0,"Sperre",IF(COUNTIF(Einstellungen!$A$47:$A$50,($A107+5))&gt;0,"Nachschr.","")))))</f>
        <v/>
      </c>
      <c r="I107" s="32">
        <f>IF(A107="","",COUNTIFS($I$8:$I$67,A107,$D$8:$D$67,"Klassenarbeit"))</f>
        <v/>
      </c>
      <c r="J107" s="32">
        <f>IF(A107="","",IF(A107&lt;=Einstellungen!$C$6,1,2))</f>
        <v/>
      </c>
    </row>
    <row r="108">
      <c r="A108" s="40">
        <f>IF(A107="","",IF(A107+7&gt;Einstellungen!$C$7,"",A107+7))</f>
        <v/>
      </c>
      <c r="B108" s="32">
        <f>IF(A108="","",WEEKNUM(A108,21))</f>
        <v/>
      </c>
      <c r="C108" s="44">
        <f>IF($A108="","",IF(COUNTIF($A$8:$A$67,($A108+0))&gt;0,IF(INDEX($C$8:$C$67,MATCH(($A108+0),$A$8:$A$67,0))="","?",INDEX($C$8:$C$67,MATCH(($A108+0),$A$8:$A$67,0)))&amp;IF(COUNTIF($A$8:$A$67,($A108+0))&gt;1," +"&amp;(COUNTIF($A$8:$A$67,($A108+0))-1),""),IF(COUNTIFS(Einstellungen!$A$23:$A$34,"&lt;="&amp;($A108+0),Einstellungen!$B$23:$B$34,"&gt;="&amp;($A108+0))&gt;0,"Ferien",IF(COUNTIFS(Einstellungen!$A$38:$A$43,"&lt;="&amp;($A108+0),Einstellungen!$B$38:$B$43,"&gt;="&amp;($A108+0))&gt;0,"Sperre",IF(COUNTIF(Einstellungen!$A$47:$A$50,($A108+0))&gt;0,"Nachschr.","")))))</f>
        <v/>
      </c>
      <c r="D108" s="44">
        <f>IF($A108="","",IF(COUNTIF($A$8:$A$67,($A108+1))&gt;0,IF(INDEX($C$8:$C$67,MATCH(($A108+1),$A$8:$A$67,0))="","?",INDEX($C$8:$C$67,MATCH(($A108+1),$A$8:$A$67,0)))&amp;IF(COUNTIF($A$8:$A$67,($A108+1))&gt;1," +"&amp;(COUNTIF($A$8:$A$67,($A108+1))-1),""),IF(COUNTIFS(Einstellungen!$A$23:$A$34,"&lt;="&amp;($A108+1),Einstellungen!$B$23:$B$34,"&gt;="&amp;($A108+1))&gt;0,"Ferien",IF(COUNTIFS(Einstellungen!$A$38:$A$43,"&lt;="&amp;($A108+1),Einstellungen!$B$38:$B$43,"&gt;="&amp;($A108+1))&gt;0,"Sperre",IF(COUNTIF(Einstellungen!$A$47:$A$50,($A108+1))&gt;0,"Nachschr.","")))))</f>
        <v/>
      </c>
      <c r="E108" s="44">
        <f>IF($A108="","",IF(COUNTIF($A$8:$A$67,($A108+2))&gt;0,IF(INDEX($C$8:$C$67,MATCH(($A108+2),$A$8:$A$67,0))="","?",INDEX($C$8:$C$67,MATCH(($A108+2),$A$8:$A$67,0)))&amp;IF(COUNTIF($A$8:$A$67,($A108+2))&gt;1," +"&amp;(COUNTIF($A$8:$A$67,($A108+2))-1),""),IF(COUNTIFS(Einstellungen!$A$23:$A$34,"&lt;="&amp;($A108+2),Einstellungen!$B$23:$B$34,"&gt;="&amp;($A108+2))&gt;0,"Ferien",IF(COUNTIFS(Einstellungen!$A$38:$A$43,"&lt;="&amp;($A108+2),Einstellungen!$B$38:$B$43,"&gt;="&amp;($A108+2))&gt;0,"Sperre",IF(COUNTIF(Einstellungen!$A$47:$A$50,($A108+2))&gt;0,"Nachschr.","")))))</f>
        <v/>
      </c>
      <c r="F108" s="44">
        <f>IF($A108="","",IF(COUNTIF($A$8:$A$67,($A108+3))&gt;0,IF(INDEX($C$8:$C$67,MATCH(($A108+3),$A$8:$A$67,0))="","?",INDEX($C$8:$C$67,MATCH(($A108+3),$A$8:$A$67,0)))&amp;IF(COUNTIF($A$8:$A$67,($A108+3))&gt;1," +"&amp;(COUNTIF($A$8:$A$67,($A108+3))-1),""),IF(COUNTIFS(Einstellungen!$A$23:$A$34,"&lt;="&amp;($A108+3),Einstellungen!$B$23:$B$34,"&gt;="&amp;($A108+3))&gt;0,"Ferien",IF(COUNTIFS(Einstellungen!$A$38:$A$43,"&lt;="&amp;($A108+3),Einstellungen!$B$38:$B$43,"&gt;="&amp;($A108+3))&gt;0,"Sperre",IF(COUNTIF(Einstellungen!$A$47:$A$50,($A108+3))&gt;0,"Nachschr.","")))))</f>
        <v/>
      </c>
      <c r="G108" s="44">
        <f>IF($A108="","",IF(COUNTIF($A$8:$A$67,($A108+4))&gt;0,IF(INDEX($C$8:$C$67,MATCH(($A108+4),$A$8:$A$67,0))="","?",INDEX($C$8:$C$67,MATCH(($A108+4),$A$8:$A$67,0)))&amp;IF(COUNTIF($A$8:$A$67,($A108+4))&gt;1," +"&amp;(COUNTIF($A$8:$A$67,($A108+4))-1),""),IF(COUNTIFS(Einstellungen!$A$23:$A$34,"&lt;="&amp;($A108+4),Einstellungen!$B$23:$B$34,"&gt;="&amp;($A108+4))&gt;0,"Ferien",IF(COUNTIFS(Einstellungen!$A$38:$A$43,"&lt;="&amp;($A108+4),Einstellungen!$B$38:$B$43,"&gt;="&amp;($A108+4))&gt;0,"Sperre",IF(COUNTIF(Einstellungen!$A$47:$A$50,($A108+4))&gt;0,"Nachschr.","")))))</f>
        <v/>
      </c>
      <c r="H108" s="44">
        <f>IF($A108="","",IF(COUNTIF($A$8:$A$67,($A108+5))&gt;0,IF(INDEX($C$8:$C$67,MATCH(($A108+5),$A$8:$A$67,0))="","?",INDEX($C$8:$C$67,MATCH(($A108+5),$A$8:$A$67,0)))&amp;IF(COUNTIF($A$8:$A$67,($A108+5))&gt;1," +"&amp;(COUNTIF($A$8:$A$67,($A108+5))-1),""),IF(COUNTIFS(Einstellungen!$A$23:$A$34,"&lt;="&amp;($A108+5),Einstellungen!$B$23:$B$34,"&gt;="&amp;($A108+5))&gt;0,"Ferien",IF(COUNTIFS(Einstellungen!$A$38:$A$43,"&lt;="&amp;($A108+5),Einstellungen!$B$38:$B$43,"&gt;="&amp;($A108+5))&gt;0,"Sperre",IF(COUNTIF(Einstellungen!$A$47:$A$50,($A108+5))&gt;0,"Nachschr.","")))))</f>
        <v/>
      </c>
      <c r="I108" s="32">
        <f>IF(A108="","",COUNTIFS($I$8:$I$67,A108,$D$8:$D$67,"Klassenarbeit"))</f>
        <v/>
      </c>
      <c r="J108" s="32">
        <f>IF(A108="","",IF(A108&lt;=Einstellungen!$C$6,1,2))</f>
        <v/>
      </c>
    </row>
    <row r="109">
      <c r="A109" s="40">
        <f>IF(A108="","",IF(A108+7&gt;Einstellungen!$C$7,"",A108+7))</f>
        <v/>
      </c>
      <c r="B109" s="32">
        <f>IF(A109="","",WEEKNUM(A109,21))</f>
        <v/>
      </c>
      <c r="C109" s="44">
        <f>IF($A109="","",IF(COUNTIF($A$8:$A$67,($A109+0))&gt;0,IF(INDEX($C$8:$C$67,MATCH(($A109+0),$A$8:$A$67,0))="","?",INDEX($C$8:$C$67,MATCH(($A109+0),$A$8:$A$67,0)))&amp;IF(COUNTIF($A$8:$A$67,($A109+0))&gt;1," +"&amp;(COUNTIF($A$8:$A$67,($A109+0))-1),""),IF(COUNTIFS(Einstellungen!$A$23:$A$34,"&lt;="&amp;($A109+0),Einstellungen!$B$23:$B$34,"&gt;="&amp;($A109+0))&gt;0,"Ferien",IF(COUNTIFS(Einstellungen!$A$38:$A$43,"&lt;="&amp;($A109+0),Einstellungen!$B$38:$B$43,"&gt;="&amp;($A109+0))&gt;0,"Sperre",IF(COUNTIF(Einstellungen!$A$47:$A$50,($A109+0))&gt;0,"Nachschr.","")))))</f>
        <v/>
      </c>
      <c r="D109" s="44">
        <f>IF($A109="","",IF(COUNTIF($A$8:$A$67,($A109+1))&gt;0,IF(INDEX($C$8:$C$67,MATCH(($A109+1),$A$8:$A$67,0))="","?",INDEX($C$8:$C$67,MATCH(($A109+1),$A$8:$A$67,0)))&amp;IF(COUNTIF($A$8:$A$67,($A109+1))&gt;1," +"&amp;(COUNTIF($A$8:$A$67,($A109+1))-1),""),IF(COUNTIFS(Einstellungen!$A$23:$A$34,"&lt;="&amp;($A109+1),Einstellungen!$B$23:$B$34,"&gt;="&amp;($A109+1))&gt;0,"Ferien",IF(COUNTIFS(Einstellungen!$A$38:$A$43,"&lt;="&amp;($A109+1),Einstellungen!$B$38:$B$43,"&gt;="&amp;($A109+1))&gt;0,"Sperre",IF(COUNTIF(Einstellungen!$A$47:$A$50,($A109+1))&gt;0,"Nachschr.","")))))</f>
        <v/>
      </c>
      <c r="E109" s="44">
        <f>IF($A109="","",IF(COUNTIF($A$8:$A$67,($A109+2))&gt;0,IF(INDEX($C$8:$C$67,MATCH(($A109+2),$A$8:$A$67,0))="","?",INDEX($C$8:$C$67,MATCH(($A109+2),$A$8:$A$67,0)))&amp;IF(COUNTIF($A$8:$A$67,($A109+2))&gt;1," +"&amp;(COUNTIF($A$8:$A$67,($A109+2))-1),""),IF(COUNTIFS(Einstellungen!$A$23:$A$34,"&lt;="&amp;($A109+2),Einstellungen!$B$23:$B$34,"&gt;="&amp;($A109+2))&gt;0,"Ferien",IF(COUNTIFS(Einstellungen!$A$38:$A$43,"&lt;="&amp;($A109+2),Einstellungen!$B$38:$B$43,"&gt;="&amp;($A109+2))&gt;0,"Sperre",IF(COUNTIF(Einstellungen!$A$47:$A$50,($A109+2))&gt;0,"Nachschr.","")))))</f>
        <v/>
      </c>
      <c r="F109" s="44">
        <f>IF($A109="","",IF(COUNTIF($A$8:$A$67,($A109+3))&gt;0,IF(INDEX($C$8:$C$67,MATCH(($A109+3),$A$8:$A$67,0))="","?",INDEX($C$8:$C$67,MATCH(($A109+3),$A$8:$A$67,0)))&amp;IF(COUNTIF($A$8:$A$67,($A109+3))&gt;1," +"&amp;(COUNTIF($A$8:$A$67,($A109+3))-1),""),IF(COUNTIFS(Einstellungen!$A$23:$A$34,"&lt;="&amp;($A109+3),Einstellungen!$B$23:$B$34,"&gt;="&amp;($A109+3))&gt;0,"Ferien",IF(COUNTIFS(Einstellungen!$A$38:$A$43,"&lt;="&amp;($A109+3),Einstellungen!$B$38:$B$43,"&gt;="&amp;($A109+3))&gt;0,"Sperre",IF(COUNTIF(Einstellungen!$A$47:$A$50,($A109+3))&gt;0,"Nachschr.","")))))</f>
        <v/>
      </c>
      <c r="G109" s="44">
        <f>IF($A109="","",IF(COUNTIF($A$8:$A$67,($A109+4))&gt;0,IF(INDEX($C$8:$C$67,MATCH(($A109+4),$A$8:$A$67,0))="","?",INDEX($C$8:$C$67,MATCH(($A109+4),$A$8:$A$67,0)))&amp;IF(COUNTIF($A$8:$A$67,($A109+4))&gt;1," +"&amp;(COUNTIF($A$8:$A$67,($A109+4))-1),""),IF(COUNTIFS(Einstellungen!$A$23:$A$34,"&lt;="&amp;($A109+4),Einstellungen!$B$23:$B$34,"&gt;="&amp;($A109+4))&gt;0,"Ferien",IF(COUNTIFS(Einstellungen!$A$38:$A$43,"&lt;="&amp;($A109+4),Einstellungen!$B$38:$B$43,"&gt;="&amp;($A109+4))&gt;0,"Sperre",IF(COUNTIF(Einstellungen!$A$47:$A$50,($A109+4))&gt;0,"Nachschr.","")))))</f>
        <v/>
      </c>
      <c r="H109" s="44">
        <f>IF($A109="","",IF(COUNTIF($A$8:$A$67,($A109+5))&gt;0,IF(INDEX($C$8:$C$67,MATCH(($A109+5),$A$8:$A$67,0))="","?",INDEX($C$8:$C$67,MATCH(($A109+5),$A$8:$A$67,0)))&amp;IF(COUNTIF($A$8:$A$67,($A109+5))&gt;1," +"&amp;(COUNTIF($A$8:$A$67,($A109+5))-1),""),IF(COUNTIFS(Einstellungen!$A$23:$A$34,"&lt;="&amp;($A109+5),Einstellungen!$B$23:$B$34,"&gt;="&amp;($A109+5))&gt;0,"Ferien",IF(COUNTIFS(Einstellungen!$A$38:$A$43,"&lt;="&amp;($A109+5),Einstellungen!$B$38:$B$43,"&gt;="&amp;($A109+5))&gt;0,"Sperre",IF(COUNTIF(Einstellungen!$A$47:$A$50,($A109+5))&gt;0,"Nachschr.","")))))</f>
        <v/>
      </c>
      <c r="I109" s="32">
        <f>IF(A109="","",COUNTIFS($I$8:$I$67,A109,$D$8:$D$67,"Klassenarbeit"))</f>
        <v/>
      </c>
      <c r="J109" s="32">
        <f>IF(A109="","",IF(A109&lt;=Einstellungen!$C$6,1,2))</f>
        <v/>
      </c>
    </row>
    <row r="110">
      <c r="A110" s="40">
        <f>IF(A109="","",IF(A109+7&gt;Einstellungen!$C$7,"",A109+7))</f>
        <v/>
      </c>
      <c r="B110" s="32">
        <f>IF(A110="","",WEEKNUM(A110,21))</f>
        <v/>
      </c>
      <c r="C110" s="44">
        <f>IF($A110="","",IF(COUNTIF($A$8:$A$67,($A110+0))&gt;0,IF(INDEX($C$8:$C$67,MATCH(($A110+0),$A$8:$A$67,0))="","?",INDEX($C$8:$C$67,MATCH(($A110+0),$A$8:$A$67,0)))&amp;IF(COUNTIF($A$8:$A$67,($A110+0))&gt;1," +"&amp;(COUNTIF($A$8:$A$67,($A110+0))-1),""),IF(COUNTIFS(Einstellungen!$A$23:$A$34,"&lt;="&amp;($A110+0),Einstellungen!$B$23:$B$34,"&gt;="&amp;($A110+0))&gt;0,"Ferien",IF(COUNTIFS(Einstellungen!$A$38:$A$43,"&lt;="&amp;($A110+0),Einstellungen!$B$38:$B$43,"&gt;="&amp;($A110+0))&gt;0,"Sperre",IF(COUNTIF(Einstellungen!$A$47:$A$50,($A110+0))&gt;0,"Nachschr.","")))))</f>
        <v/>
      </c>
      <c r="D110" s="44">
        <f>IF($A110="","",IF(COUNTIF($A$8:$A$67,($A110+1))&gt;0,IF(INDEX($C$8:$C$67,MATCH(($A110+1),$A$8:$A$67,0))="","?",INDEX($C$8:$C$67,MATCH(($A110+1),$A$8:$A$67,0)))&amp;IF(COUNTIF($A$8:$A$67,($A110+1))&gt;1," +"&amp;(COUNTIF($A$8:$A$67,($A110+1))-1),""),IF(COUNTIFS(Einstellungen!$A$23:$A$34,"&lt;="&amp;($A110+1),Einstellungen!$B$23:$B$34,"&gt;="&amp;($A110+1))&gt;0,"Ferien",IF(COUNTIFS(Einstellungen!$A$38:$A$43,"&lt;="&amp;($A110+1),Einstellungen!$B$38:$B$43,"&gt;="&amp;($A110+1))&gt;0,"Sperre",IF(COUNTIF(Einstellungen!$A$47:$A$50,($A110+1))&gt;0,"Nachschr.","")))))</f>
        <v/>
      </c>
      <c r="E110" s="44">
        <f>IF($A110="","",IF(COUNTIF($A$8:$A$67,($A110+2))&gt;0,IF(INDEX($C$8:$C$67,MATCH(($A110+2),$A$8:$A$67,0))="","?",INDEX($C$8:$C$67,MATCH(($A110+2),$A$8:$A$67,0)))&amp;IF(COUNTIF($A$8:$A$67,($A110+2))&gt;1," +"&amp;(COUNTIF($A$8:$A$67,($A110+2))-1),""),IF(COUNTIFS(Einstellungen!$A$23:$A$34,"&lt;="&amp;($A110+2),Einstellungen!$B$23:$B$34,"&gt;="&amp;($A110+2))&gt;0,"Ferien",IF(COUNTIFS(Einstellungen!$A$38:$A$43,"&lt;="&amp;($A110+2),Einstellungen!$B$38:$B$43,"&gt;="&amp;($A110+2))&gt;0,"Sperre",IF(COUNTIF(Einstellungen!$A$47:$A$50,($A110+2))&gt;0,"Nachschr.","")))))</f>
        <v/>
      </c>
      <c r="F110" s="44">
        <f>IF($A110="","",IF(COUNTIF($A$8:$A$67,($A110+3))&gt;0,IF(INDEX($C$8:$C$67,MATCH(($A110+3),$A$8:$A$67,0))="","?",INDEX($C$8:$C$67,MATCH(($A110+3),$A$8:$A$67,0)))&amp;IF(COUNTIF($A$8:$A$67,($A110+3))&gt;1," +"&amp;(COUNTIF($A$8:$A$67,($A110+3))-1),""),IF(COUNTIFS(Einstellungen!$A$23:$A$34,"&lt;="&amp;($A110+3),Einstellungen!$B$23:$B$34,"&gt;="&amp;($A110+3))&gt;0,"Ferien",IF(COUNTIFS(Einstellungen!$A$38:$A$43,"&lt;="&amp;($A110+3),Einstellungen!$B$38:$B$43,"&gt;="&amp;($A110+3))&gt;0,"Sperre",IF(COUNTIF(Einstellungen!$A$47:$A$50,($A110+3))&gt;0,"Nachschr.","")))))</f>
        <v/>
      </c>
      <c r="G110" s="44">
        <f>IF($A110="","",IF(COUNTIF($A$8:$A$67,($A110+4))&gt;0,IF(INDEX($C$8:$C$67,MATCH(($A110+4),$A$8:$A$67,0))="","?",INDEX($C$8:$C$67,MATCH(($A110+4),$A$8:$A$67,0)))&amp;IF(COUNTIF($A$8:$A$67,($A110+4))&gt;1," +"&amp;(COUNTIF($A$8:$A$67,($A110+4))-1),""),IF(COUNTIFS(Einstellungen!$A$23:$A$34,"&lt;="&amp;($A110+4),Einstellungen!$B$23:$B$34,"&gt;="&amp;($A110+4))&gt;0,"Ferien",IF(COUNTIFS(Einstellungen!$A$38:$A$43,"&lt;="&amp;($A110+4),Einstellungen!$B$38:$B$43,"&gt;="&amp;($A110+4))&gt;0,"Sperre",IF(COUNTIF(Einstellungen!$A$47:$A$50,($A110+4))&gt;0,"Nachschr.","")))))</f>
        <v/>
      </c>
      <c r="H110" s="44">
        <f>IF($A110="","",IF(COUNTIF($A$8:$A$67,($A110+5))&gt;0,IF(INDEX($C$8:$C$67,MATCH(($A110+5),$A$8:$A$67,0))="","?",INDEX($C$8:$C$67,MATCH(($A110+5),$A$8:$A$67,0)))&amp;IF(COUNTIF($A$8:$A$67,($A110+5))&gt;1," +"&amp;(COUNTIF($A$8:$A$67,($A110+5))-1),""),IF(COUNTIFS(Einstellungen!$A$23:$A$34,"&lt;="&amp;($A110+5),Einstellungen!$B$23:$B$34,"&gt;="&amp;($A110+5))&gt;0,"Ferien",IF(COUNTIFS(Einstellungen!$A$38:$A$43,"&lt;="&amp;($A110+5),Einstellungen!$B$38:$B$43,"&gt;="&amp;($A110+5))&gt;0,"Sperre",IF(COUNTIF(Einstellungen!$A$47:$A$50,($A110+5))&gt;0,"Nachschr.","")))))</f>
        <v/>
      </c>
      <c r="I110" s="32">
        <f>IF(A110="","",COUNTIFS($I$8:$I$67,A110,$D$8:$D$67,"Klassenarbeit"))</f>
        <v/>
      </c>
      <c r="J110" s="32">
        <f>IF(A110="","",IF(A110&lt;=Einstellungen!$C$6,1,2))</f>
        <v/>
      </c>
    </row>
    <row r="111">
      <c r="A111" s="40">
        <f>IF(A110="","",IF(A110+7&gt;Einstellungen!$C$7,"",A110+7))</f>
        <v/>
      </c>
      <c r="B111" s="32">
        <f>IF(A111="","",WEEKNUM(A111,21))</f>
        <v/>
      </c>
      <c r="C111" s="44">
        <f>IF($A111="","",IF(COUNTIF($A$8:$A$67,($A111+0))&gt;0,IF(INDEX($C$8:$C$67,MATCH(($A111+0),$A$8:$A$67,0))="","?",INDEX($C$8:$C$67,MATCH(($A111+0),$A$8:$A$67,0)))&amp;IF(COUNTIF($A$8:$A$67,($A111+0))&gt;1," +"&amp;(COUNTIF($A$8:$A$67,($A111+0))-1),""),IF(COUNTIFS(Einstellungen!$A$23:$A$34,"&lt;="&amp;($A111+0),Einstellungen!$B$23:$B$34,"&gt;="&amp;($A111+0))&gt;0,"Ferien",IF(COUNTIFS(Einstellungen!$A$38:$A$43,"&lt;="&amp;($A111+0),Einstellungen!$B$38:$B$43,"&gt;="&amp;($A111+0))&gt;0,"Sperre",IF(COUNTIF(Einstellungen!$A$47:$A$50,($A111+0))&gt;0,"Nachschr.","")))))</f>
        <v/>
      </c>
      <c r="D111" s="44">
        <f>IF($A111="","",IF(COUNTIF($A$8:$A$67,($A111+1))&gt;0,IF(INDEX($C$8:$C$67,MATCH(($A111+1),$A$8:$A$67,0))="","?",INDEX($C$8:$C$67,MATCH(($A111+1),$A$8:$A$67,0)))&amp;IF(COUNTIF($A$8:$A$67,($A111+1))&gt;1," +"&amp;(COUNTIF($A$8:$A$67,($A111+1))-1),""),IF(COUNTIFS(Einstellungen!$A$23:$A$34,"&lt;="&amp;($A111+1),Einstellungen!$B$23:$B$34,"&gt;="&amp;($A111+1))&gt;0,"Ferien",IF(COUNTIFS(Einstellungen!$A$38:$A$43,"&lt;="&amp;($A111+1),Einstellungen!$B$38:$B$43,"&gt;="&amp;($A111+1))&gt;0,"Sperre",IF(COUNTIF(Einstellungen!$A$47:$A$50,($A111+1))&gt;0,"Nachschr.","")))))</f>
        <v/>
      </c>
      <c r="E111" s="44">
        <f>IF($A111="","",IF(COUNTIF($A$8:$A$67,($A111+2))&gt;0,IF(INDEX($C$8:$C$67,MATCH(($A111+2),$A$8:$A$67,0))="","?",INDEX($C$8:$C$67,MATCH(($A111+2),$A$8:$A$67,0)))&amp;IF(COUNTIF($A$8:$A$67,($A111+2))&gt;1," +"&amp;(COUNTIF($A$8:$A$67,($A111+2))-1),""),IF(COUNTIFS(Einstellungen!$A$23:$A$34,"&lt;="&amp;($A111+2),Einstellungen!$B$23:$B$34,"&gt;="&amp;($A111+2))&gt;0,"Ferien",IF(COUNTIFS(Einstellungen!$A$38:$A$43,"&lt;="&amp;($A111+2),Einstellungen!$B$38:$B$43,"&gt;="&amp;($A111+2))&gt;0,"Sperre",IF(COUNTIF(Einstellungen!$A$47:$A$50,($A111+2))&gt;0,"Nachschr.","")))))</f>
        <v/>
      </c>
      <c r="F111" s="44">
        <f>IF($A111="","",IF(COUNTIF($A$8:$A$67,($A111+3))&gt;0,IF(INDEX($C$8:$C$67,MATCH(($A111+3),$A$8:$A$67,0))="","?",INDEX($C$8:$C$67,MATCH(($A111+3),$A$8:$A$67,0)))&amp;IF(COUNTIF($A$8:$A$67,($A111+3))&gt;1," +"&amp;(COUNTIF($A$8:$A$67,($A111+3))-1),""),IF(COUNTIFS(Einstellungen!$A$23:$A$34,"&lt;="&amp;($A111+3),Einstellungen!$B$23:$B$34,"&gt;="&amp;($A111+3))&gt;0,"Ferien",IF(COUNTIFS(Einstellungen!$A$38:$A$43,"&lt;="&amp;($A111+3),Einstellungen!$B$38:$B$43,"&gt;="&amp;($A111+3))&gt;0,"Sperre",IF(COUNTIF(Einstellungen!$A$47:$A$50,($A111+3))&gt;0,"Nachschr.","")))))</f>
        <v/>
      </c>
      <c r="G111" s="44">
        <f>IF($A111="","",IF(COUNTIF($A$8:$A$67,($A111+4))&gt;0,IF(INDEX($C$8:$C$67,MATCH(($A111+4),$A$8:$A$67,0))="","?",INDEX($C$8:$C$67,MATCH(($A111+4),$A$8:$A$67,0)))&amp;IF(COUNTIF($A$8:$A$67,($A111+4))&gt;1," +"&amp;(COUNTIF($A$8:$A$67,($A111+4))-1),""),IF(COUNTIFS(Einstellungen!$A$23:$A$34,"&lt;="&amp;($A111+4),Einstellungen!$B$23:$B$34,"&gt;="&amp;($A111+4))&gt;0,"Ferien",IF(COUNTIFS(Einstellungen!$A$38:$A$43,"&lt;="&amp;($A111+4),Einstellungen!$B$38:$B$43,"&gt;="&amp;($A111+4))&gt;0,"Sperre",IF(COUNTIF(Einstellungen!$A$47:$A$50,($A111+4))&gt;0,"Nachschr.","")))))</f>
        <v/>
      </c>
      <c r="H111" s="44">
        <f>IF($A111="","",IF(COUNTIF($A$8:$A$67,($A111+5))&gt;0,IF(INDEX($C$8:$C$67,MATCH(($A111+5),$A$8:$A$67,0))="","?",INDEX($C$8:$C$67,MATCH(($A111+5),$A$8:$A$67,0)))&amp;IF(COUNTIF($A$8:$A$67,($A111+5))&gt;1," +"&amp;(COUNTIF($A$8:$A$67,($A111+5))-1),""),IF(COUNTIFS(Einstellungen!$A$23:$A$34,"&lt;="&amp;($A111+5),Einstellungen!$B$23:$B$34,"&gt;="&amp;($A111+5))&gt;0,"Ferien",IF(COUNTIFS(Einstellungen!$A$38:$A$43,"&lt;="&amp;($A111+5),Einstellungen!$B$38:$B$43,"&gt;="&amp;($A111+5))&gt;0,"Sperre",IF(COUNTIF(Einstellungen!$A$47:$A$50,($A111+5))&gt;0,"Nachschr.","")))))</f>
        <v/>
      </c>
      <c r="I111" s="32">
        <f>IF(A111="","",COUNTIFS($I$8:$I$67,A111,$D$8:$D$67,"Klassenarbeit"))</f>
        <v/>
      </c>
      <c r="J111" s="32">
        <f>IF(A111="","",IF(A111&lt;=Einstellungen!$C$6,1,2))</f>
        <v/>
      </c>
    </row>
    <row r="112">
      <c r="A112" s="40">
        <f>IF(A111="","",IF(A111+7&gt;Einstellungen!$C$7,"",A111+7))</f>
        <v/>
      </c>
      <c r="B112" s="32">
        <f>IF(A112="","",WEEKNUM(A112,21))</f>
        <v/>
      </c>
      <c r="C112" s="44">
        <f>IF($A112="","",IF(COUNTIF($A$8:$A$67,($A112+0))&gt;0,IF(INDEX($C$8:$C$67,MATCH(($A112+0),$A$8:$A$67,0))="","?",INDEX($C$8:$C$67,MATCH(($A112+0),$A$8:$A$67,0)))&amp;IF(COUNTIF($A$8:$A$67,($A112+0))&gt;1," +"&amp;(COUNTIF($A$8:$A$67,($A112+0))-1),""),IF(COUNTIFS(Einstellungen!$A$23:$A$34,"&lt;="&amp;($A112+0),Einstellungen!$B$23:$B$34,"&gt;="&amp;($A112+0))&gt;0,"Ferien",IF(COUNTIFS(Einstellungen!$A$38:$A$43,"&lt;="&amp;($A112+0),Einstellungen!$B$38:$B$43,"&gt;="&amp;($A112+0))&gt;0,"Sperre",IF(COUNTIF(Einstellungen!$A$47:$A$50,($A112+0))&gt;0,"Nachschr.","")))))</f>
        <v/>
      </c>
      <c r="D112" s="44">
        <f>IF($A112="","",IF(COUNTIF($A$8:$A$67,($A112+1))&gt;0,IF(INDEX($C$8:$C$67,MATCH(($A112+1),$A$8:$A$67,0))="","?",INDEX($C$8:$C$67,MATCH(($A112+1),$A$8:$A$67,0)))&amp;IF(COUNTIF($A$8:$A$67,($A112+1))&gt;1," +"&amp;(COUNTIF($A$8:$A$67,($A112+1))-1),""),IF(COUNTIFS(Einstellungen!$A$23:$A$34,"&lt;="&amp;($A112+1),Einstellungen!$B$23:$B$34,"&gt;="&amp;($A112+1))&gt;0,"Ferien",IF(COUNTIFS(Einstellungen!$A$38:$A$43,"&lt;="&amp;($A112+1),Einstellungen!$B$38:$B$43,"&gt;="&amp;($A112+1))&gt;0,"Sperre",IF(COUNTIF(Einstellungen!$A$47:$A$50,($A112+1))&gt;0,"Nachschr.","")))))</f>
        <v/>
      </c>
      <c r="E112" s="44">
        <f>IF($A112="","",IF(COUNTIF($A$8:$A$67,($A112+2))&gt;0,IF(INDEX($C$8:$C$67,MATCH(($A112+2),$A$8:$A$67,0))="","?",INDEX($C$8:$C$67,MATCH(($A112+2),$A$8:$A$67,0)))&amp;IF(COUNTIF($A$8:$A$67,($A112+2))&gt;1," +"&amp;(COUNTIF($A$8:$A$67,($A112+2))-1),""),IF(COUNTIFS(Einstellungen!$A$23:$A$34,"&lt;="&amp;($A112+2),Einstellungen!$B$23:$B$34,"&gt;="&amp;($A112+2))&gt;0,"Ferien",IF(COUNTIFS(Einstellungen!$A$38:$A$43,"&lt;="&amp;($A112+2),Einstellungen!$B$38:$B$43,"&gt;="&amp;($A112+2))&gt;0,"Sperre",IF(COUNTIF(Einstellungen!$A$47:$A$50,($A112+2))&gt;0,"Nachschr.","")))))</f>
        <v/>
      </c>
      <c r="F112" s="44">
        <f>IF($A112="","",IF(COUNTIF($A$8:$A$67,($A112+3))&gt;0,IF(INDEX($C$8:$C$67,MATCH(($A112+3),$A$8:$A$67,0))="","?",INDEX($C$8:$C$67,MATCH(($A112+3),$A$8:$A$67,0)))&amp;IF(COUNTIF($A$8:$A$67,($A112+3))&gt;1," +"&amp;(COUNTIF($A$8:$A$67,($A112+3))-1),""),IF(COUNTIFS(Einstellungen!$A$23:$A$34,"&lt;="&amp;($A112+3),Einstellungen!$B$23:$B$34,"&gt;="&amp;($A112+3))&gt;0,"Ferien",IF(COUNTIFS(Einstellungen!$A$38:$A$43,"&lt;="&amp;($A112+3),Einstellungen!$B$38:$B$43,"&gt;="&amp;($A112+3))&gt;0,"Sperre",IF(COUNTIF(Einstellungen!$A$47:$A$50,($A112+3))&gt;0,"Nachschr.","")))))</f>
        <v/>
      </c>
      <c r="G112" s="44">
        <f>IF($A112="","",IF(COUNTIF($A$8:$A$67,($A112+4))&gt;0,IF(INDEX($C$8:$C$67,MATCH(($A112+4),$A$8:$A$67,0))="","?",INDEX($C$8:$C$67,MATCH(($A112+4),$A$8:$A$67,0)))&amp;IF(COUNTIF($A$8:$A$67,($A112+4))&gt;1," +"&amp;(COUNTIF($A$8:$A$67,($A112+4))-1),""),IF(COUNTIFS(Einstellungen!$A$23:$A$34,"&lt;="&amp;($A112+4),Einstellungen!$B$23:$B$34,"&gt;="&amp;($A112+4))&gt;0,"Ferien",IF(COUNTIFS(Einstellungen!$A$38:$A$43,"&lt;="&amp;($A112+4),Einstellungen!$B$38:$B$43,"&gt;="&amp;($A112+4))&gt;0,"Sperre",IF(COUNTIF(Einstellungen!$A$47:$A$50,($A112+4))&gt;0,"Nachschr.","")))))</f>
        <v/>
      </c>
      <c r="H112" s="44">
        <f>IF($A112="","",IF(COUNTIF($A$8:$A$67,($A112+5))&gt;0,IF(INDEX($C$8:$C$67,MATCH(($A112+5),$A$8:$A$67,0))="","?",INDEX($C$8:$C$67,MATCH(($A112+5),$A$8:$A$67,0)))&amp;IF(COUNTIF($A$8:$A$67,($A112+5))&gt;1," +"&amp;(COUNTIF($A$8:$A$67,($A112+5))-1),""),IF(COUNTIFS(Einstellungen!$A$23:$A$34,"&lt;="&amp;($A112+5),Einstellungen!$B$23:$B$34,"&gt;="&amp;($A112+5))&gt;0,"Ferien",IF(COUNTIFS(Einstellungen!$A$38:$A$43,"&lt;="&amp;($A112+5),Einstellungen!$B$38:$B$43,"&gt;="&amp;($A112+5))&gt;0,"Sperre",IF(COUNTIF(Einstellungen!$A$47:$A$50,($A112+5))&gt;0,"Nachschr.","")))))</f>
        <v/>
      </c>
      <c r="I112" s="32">
        <f>IF(A112="","",COUNTIFS($I$8:$I$67,A112,$D$8:$D$67,"Klassenarbeit"))</f>
        <v/>
      </c>
      <c r="J112" s="32">
        <f>IF(A112="","",IF(A112&lt;=Einstellungen!$C$6,1,2))</f>
        <v/>
      </c>
    </row>
    <row r="113">
      <c r="A113" s="40">
        <f>IF(A112="","",IF(A112+7&gt;Einstellungen!$C$7,"",A112+7))</f>
        <v/>
      </c>
      <c r="B113" s="32">
        <f>IF(A113="","",WEEKNUM(A113,21))</f>
        <v/>
      </c>
      <c r="C113" s="44">
        <f>IF($A113="","",IF(COUNTIF($A$8:$A$67,($A113+0))&gt;0,IF(INDEX($C$8:$C$67,MATCH(($A113+0),$A$8:$A$67,0))="","?",INDEX($C$8:$C$67,MATCH(($A113+0),$A$8:$A$67,0)))&amp;IF(COUNTIF($A$8:$A$67,($A113+0))&gt;1," +"&amp;(COUNTIF($A$8:$A$67,($A113+0))-1),""),IF(COUNTIFS(Einstellungen!$A$23:$A$34,"&lt;="&amp;($A113+0),Einstellungen!$B$23:$B$34,"&gt;="&amp;($A113+0))&gt;0,"Ferien",IF(COUNTIFS(Einstellungen!$A$38:$A$43,"&lt;="&amp;($A113+0),Einstellungen!$B$38:$B$43,"&gt;="&amp;($A113+0))&gt;0,"Sperre",IF(COUNTIF(Einstellungen!$A$47:$A$50,($A113+0))&gt;0,"Nachschr.","")))))</f>
        <v/>
      </c>
      <c r="D113" s="44">
        <f>IF($A113="","",IF(COUNTIF($A$8:$A$67,($A113+1))&gt;0,IF(INDEX($C$8:$C$67,MATCH(($A113+1),$A$8:$A$67,0))="","?",INDEX($C$8:$C$67,MATCH(($A113+1),$A$8:$A$67,0)))&amp;IF(COUNTIF($A$8:$A$67,($A113+1))&gt;1," +"&amp;(COUNTIF($A$8:$A$67,($A113+1))-1),""),IF(COUNTIFS(Einstellungen!$A$23:$A$34,"&lt;="&amp;($A113+1),Einstellungen!$B$23:$B$34,"&gt;="&amp;($A113+1))&gt;0,"Ferien",IF(COUNTIFS(Einstellungen!$A$38:$A$43,"&lt;="&amp;($A113+1),Einstellungen!$B$38:$B$43,"&gt;="&amp;($A113+1))&gt;0,"Sperre",IF(COUNTIF(Einstellungen!$A$47:$A$50,($A113+1))&gt;0,"Nachschr.","")))))</f>
        <v/>
      </c>
      <c r="E113" s="44">
        <f>IF($A113="","",IF(COUNTIF($A$8:$A$67,($A113+2))&gt;0,IF(INDEX($C$8:$C$67,MATCH(($A113+2),$A$8:$A$67,0))="","?",INDEX($C$8:$C$67,MATCH(($A113+2),$A$8:$A$67,0)))&amp;IF(COUNTIF($A$8:$A$67,($A113+2))&gt;1," +"&amp;(COUNTIF($A$8:$A$67,($A113+2))-1),""),IF(COUNTIFS(Einstellungen!$A$23:$A$34,"&lt;="&amp;($A113+2),Einstellungen!$B$23:$B$34,"&gt;="&amp;($A113+2))&gt;0,"Ferien",IF(COUNTIFS(Einstellungen!$A$38:$A$43,"&lt;="&amp;($A113+2),Einstellungen!$B$38:$B$43,"&gt;="&amp;($A113+2))&gt;0,"Sperre",IF(COUNTIF(Einstellungen!$A$47:$A$50,($A113+2))&gt;0,"Nachschr.","")))))</f>
        <v/>
      </c>
      <c r="F113" s="44">
        <f>IF($A113="","",IF(COUNTIF($A$8:$A$67,($A113+3))&gt;0,IF(INDEX($C$8:$C$67,MATCH(($A113+3),$A$8:$A$67,0))="","?",INDEX($C$8:$C$67,MATCH(($A113+3),$A$8:$A$67,0)))&amp;IF(COUNTIF($A$8:$A$67,($A113+3))&gt;1," +"&amp;(COUNTIF($A$8:$A$67,($A113+3))-1),""),IF(COUNTIFS(Einstellungen!$A$23:$A$34,"&lt;="&amp;($A113+3),Einstellungen!$B$23:$B$34,"&gt;="&amp;($A113+3))&gt;0,"Ferien",IF(COUNTIFS(Einstellungen!$A$38:$A$43,"&lt;="&amp;($A113+3),Einstellungen!$B$38:$B$43,"&gt;="&amp;($A113+3))&gt;0,"Sperre",IF(COUNTIF(Einstellungen!$A$47:$A$50,($A113+3))&gt;0,"Nachschr.","")))))</f>
        <v/>
      </c>
      <c r="G113" s="44">
        <f>IF($A113="","",IF(COUNTIF($A$8:$A$67,($A113+4))&gt;0,IF(INDEX($C$8:$C$67,MATCH(($A113+4),$A$8:$A$67,0))="","?",INDEX($C$8:$C$67,MATCH(($A113+4),$A$8:$A$67,0)))&amp;IF(COUNTIF($A$8:$A$67,($A113+4))&gt;1," +"&amp;(COUNTIF($A$8:$A$67,($A113+4))-1),""),IF(COUNTIFS(Einstellungen!$A$23:$A$34,"&lt;="&amp;($A113+4),Einstellungen!$B$23:$B$34,"&gt;="&amp;($A113+4))&gt;0,"Ferien",IF(COUNTIFS(Einstellungen!$A$38:$A$43,"&lt;="&amp;($A113+4),Einstellungen!$B$38:$B$43,"&gt;="&amp;($A113+4))&gt;0,"Sperre",IF(COUNTIF(Einstellungen!$A$47:$A$50,($A113+4))&gt;0,"Nachschr.","")))))</f>
        <v/>
      </c>
      <c r="H113" s="44">
        <f>IF($A113="","",IF(COUNTIF($A$8:$A$67,($A113+5))&gt;0,IF(INDEX($C$8:$C$67,MATCH(($A113+5),$A$8:$A$67,0))="","?",INDEX($C$8:$C$67,MATCH(($A113+5),$A$8:$A$67,0)))&amp;IF(COUNTIF($A$8:$A$67,($A113+5))&gt;1," +"&amp;(COUNTIF($A$8:$A$67,($A113+5))-1),""),IF(COUNTIFS(Einstellungen!$A$23:$A$34,"&lt;="&amp;($A113+5),Einstellungen!$B$23:$B$34,"&gt;="&amp;($A113+5))&gt;0,"Ferien",IF(COUNTIFS(Einstellungen!$A$38:$A$43,"&lt;="&amp;($A113+5),Einstellungen!$B$38:$B$43,"&gt;="&amp;($A113+5))&gt;0,"Sperre",IF(COUNTIF(Einstellungen!$A$47:$A$50,($A113+5))&gt;0,"Nachschr.","")))))</f>
        <v/>
      </c>
      <c r="I113" s="32">
        <f>IF(A113="","",COUNTIFS($I$8:$I$67,A113,$D$8:$D$67,"Klassenarbeit"))</f>
        <v/>
      </c>
      <c r="J113" s="32">
        <f>IF(A113="","",IF(A113&lt;=Einstellungen!$C$6,1,2))</f>
        <v/>
      </c>
    </row>
    <row r="114">
      <c r="A114" s="40">
        <f>IF(A113="","",IF(A113+7&gt;Einstellungen!$C$7,"",A113+7))</f>
        <v/>
      </c>
      <c r="B114" s="32">
        <f>IF(A114="","",WEEKNUM(A114,21))</f>
        <v/>
      </c>
      <c r="C114" s="44">
        <f>IF($A114="","",IF(COUNTIF($A$8:$A$67,($A114+0))&gt;0,IF(INDEX($C$8:$C$67,MATCH(($A114+0),$A$8:$A$67,0))="","?",INDEX($C$8:$C$67,MATCH(($A114+0),$A$8:$A$67,0)))&amp;IF(COUNTIF($A$8:$A$67,($A114+0))&gt;1," +"&amp;(COUNTIF($A$8:$A$67,($A114+0))-1),""),IF(COUNTIFS(Einstellungen!$A$23:$A$34,"&lt;="&amp;($A114+0),Einstellungen!$B$23:$B$34,"&gt;="&amp;($A114+0))&gt;0,"Ferien",IF(COUNTIFS(Einstellungen!$A$38:$A$43,"&lt;="&amp;($A114+0),Einstellungen!$B$38:$B$43,"&gt;="&amp;($A114+0))&gt;0,"Sperre",IF(COUNTIF(Einstellungen!$A$47:$A$50,($A114+0))&gt;0,"Nachschr.","")))))</f>
        <v/>
      </c>
      <c r="D114" s="44">
        <f>IF($A114="","",IF(COUNTIF($A$8:$A$67,($A114+1))&gt;0,IF(INDEX($C$8:$C$67,MATCH(($A114+1),$A$8:$A$67,0))="","?",INDEX($C$8:$C$67,MATCH(($A114+1),$A$8:$A$67,0)))&amp;IF(COUNTIF($A$8:$A$67,($A114+1))&gt;1," +"&amp;(COUNTIF($A$8:$A$67,($A114+1))-1),""),IF(COUNTIFS(Einstellungen!$A$23:$A$34,"&lt;="&amp;($A114+1),Einstellungen!$B$23:$B$34,"&gt;="&amp;($A114+1))&gt;0,"Ferien",IF(COUNTIFS(Einstellungen!$A$38:$A$43,"&lt;="&amp;($A114+1),Einstellungen!$B$38:$B$43,"&gt;="&amp;($A114+1))&gt;0,"Sperre",IF(COUNTIF(Einstellungen!$A$47:$A$50,($A114+1))&gt;0,"Nachschr.","")))))</f>
        <v/>
      </c>
      <c r="E114" s="44">
        <f>IF($A114="","",IF(COUNTIF($A$8:$A$67,($A114+2))&gt;0,IF(INDEX($C$8:$C$67,MATCH(($A114+2),$A$8:$A$67,0))="","?",INDEX($C$8:$C$67,MATCH(($A114+2),$A$8:$A$67,0)))&amp;IF(COUNTIF($A$8:$A$67,($A114+2))&gt;1," +"&amp;(COUNTIF($A$8:$A$67,($A114+2))-1),""),IF(COUNTIFS(Einstellungen!$A$23:$A$34,"&lt;="&amp;($A114+2),Einstellungen!$B$23:$B$34,"&gt;="&amp;($A114+2))&gt;0,"Ferien",IF(COUNTIFS(Einstellungen!$A$38:$A$43,"&lt;="&amp;($A114+2),Einstellungen!$B$38:$B$43,"&gt;="&amp;($A114+2))&gt;0,"Sperre",IF(COUNTIF(Einstellungen!$A$47:$A$50,($A114+2))&gt;0,"Nachschr.","")))))</f>
        <v/>
      </c>
      <c r="F114" s="44">
        <f>IF($A114="","",IF(COUNTIF($A$8:$A$67,($A114+3))&gt;0,IF(INDEX($C$8:$C$67,MATCH(($A114+3),$A$8:$A$67,0))="","?",INDEX($C$8:$C$67,MATCH(($A114+3),$A$8:$A$67,0)))&amp;IF(COUNTIF($A$8:$A$67,($A114+3))&gt;1," +"&amp;(COUNTIF($A$8:$A$67,($A114+3))-1),""),IF(COUNTIFS(Einstellungen!$A$23:$A$34,"&lt;="&amp;($A114+3),Einstellungen!$B$23:$B$34,"&gt;="&amp;($A114+3))&gt;0,"Ferien",IF(COUNTIFS(Einstellungen!$A$38:$A$43,"&lt;="&amp;($A114+3),Einstellungen!$B$38:$B$43,"&gt;="&amp;($A114+3))&gt;0,"Sperre",IF(COUNTIF(Einstellungen!$A$47:$A$50,($A114+3))&gt;0,"Nachschr.","")))))</f>
        <v/>
      </c>
      <c r="G114" s="44">
        <f>IF($A114="","",IF(COUNTIF($A$8:$A$67,($A114+4))&gt;0,IF(INDEX($C$8:$C$67,MATCH(($A114+4),$A$8:$A$67,0))="","?",INDEX($C$8:$C$67,MATCH(($A114+4),$A$8:$A$67,0)))&amp;IF(COUNTIF($A$8:$A$67,($A114+4))&gt;1," +"&amp;(COUNTIF($A$8:$A$67,($A114+4))-1),""),IF(COUNTIFS(Einstellungen!$A$23:$A$34,"&lt;="&amp;($A114+4),Einstellungen!$B$23:$B$34,"&gt;="&amp;($A114+4))&gt;0,"Ferien",IF(COUNTIFS(Einstellungen!$A$38:$A$43,"&lt;="&amp;($A114+4),Einstellungen!$B$38:$B$43,"&gt;="&amp;($A114+4))&gt;0,"Sperre",IF(COUNTIF(Einstellungen!$A$47:$A$50,($A114+4))&gt;0,"Nachschr.","")))))</f>
        <v/>
      </c>
      <c r="H114" s="44">
        <f>IF($A114="","",IF(COUNTIF($A$8:$A$67,($A114+5))&gt;0,IF(INDEX($C$8:$C$67,MATCH(($A114+5),$A$8:$A$67,0))="","?",INDEX($C$8:$C$67,MATCH(($A114+5),$A$8:$A$67,0)))&amp;IF(COUNTIF($A$8:$A$67,($A114+5))&gt;1," +"&amp;(COUNTIF($A$8:$A$67,($A114+5))-1),""),IF(COUNTIFS(Einstellungen!$A$23:$A$34,"&lt;="&amp;($A114+5),Einstellungen!$B$23:$B$34,"&gt;="&amp;($A114+5))&gt;0,"Ferien",IF(COUNTIFS(Einstellungen!$A$38:$A$43,"&lt;="&amp;($A114+5),Einstellungen!$B$38:$B$43,"&gt;="&amp;($A114+5))&gt;0,"Sperre",IF(COUNTIF(Einstellungen!$A$47:$A$50,($A114+5))&gt;0,"Nachschr.","")))))</f>
        <v/>
      </c>
      <c r="I114" s="32">
        <f>IF(A114="","",COUNTIFS($I$8:$I$67,A114,$D$8:$D$67,"Klassenarbeit"))</f>
        <v/>
      </c>
      <c r="J114" s="32">
        <f>IF(A114="","",IF(A114&lt;=Einstellungen!$C$6,1,2))</f>
        <v/>
      </c>
    </row>
    <row r="115">
      <c r="A115" s="40">
        <f>IF(A114="","",IF(A114+7&gt;Einstellungen!$C$7,"",A114+7))</f>
        <v/>
      </c>
      <c r="B115" s="32">
        <f>IF(A115="","",WEEKNUM(A115,21))</f>
        <v/>
      </c>
      <c r="C115" s="44">
        <f>IF($A115="","",IF(COUNTIF($A$8:$A$67,($A115+0))&gt;0,IF(INDEX($C$8:$C$67,MATCH(($A115+0),$A$8:$A$67,0))="","?",INDEX($C$8:$C$67,MATCH(($A115+0),$A$8:$A$67,0)))&amp;IF(COUNTIF($A$8:$A$67,($A115+0))&gt;1," +"&amp;(COUNTIF($A$8:$A$67,($A115+0))-1),""),IF(COUNTIFS(Einstellungen!$A$23:$A$34,"&lt;="&amp;($A115+0),Einstellungen!$B$23:$B$34,"&gt;="&amp;($A115+0))&gt;0,"Ferien",IF(COUNTIFS(Einstellungen!$A$38:$A$43,"&lt;="&amp;($A115+0),Einstellungen!$B$38:$B$43,"&gt;="&amp;($A115+0))&gt;0,"Sperre",IF(COUNTIF(Einstellungen!$A$47:$A$50,($A115+0))&gt;0,"Nachschr.","")))))</f>
        <v/>
      </c>
      <c r="D115" s="44">
        <f>IF($A115="","",IF(COUNTIF($A$8:$A$67,($A115+1))&gt;0,IF(INDEX($C$8:$C$67,MATCH(($A115+1),$A$8:$A$67,0))="","?",INDEX($C$8:$C$67,MATCH(($A115+1),$A$8:$A$67,0)))&amp;IF(COUNTIF($A$8:$A$67,($A115+1))&gt;1," +"&amp;(COUNTIF($A$8:$A$67,($A115+1))-1),""),IF(COUNTIFS(Einstellungen!$A$23:$A$34,"&lt;="&amp;($A115+1),Einstellungen!$B$23:$B$34,"&gt;="&amp;($A115+1))&gt;0,"Ferien",IF(COUNTIFS(Einstellungen!$A$38:$A$43,"&lt;="&amp;($A115+1),Einstellungen!$B$38:$B$43,"&gt;="&amp;($A115+1))&gt;0,"Sperre",IF(COUNTIF(Einstellungen!$A$47:$A$50,($A115+1))&gt;0,"Nachschr.","")))))</f>
        <v/>
      </c>
      <c r="E115" s="44">
        <f>IF($A115="","",IF(COUNTIF($A$8:$A$67,($A115+2))&gt;0,IF(INDEX($C$8:$C$67,MATCH(($A115+2),$A$8:$A$67,0))="","?",INDEX($C$8:$C$67,MATCH(($A115+2),$A$8:$A$67,0)))&amp;IF(COUNTIF($A$8:$A$67,($A115+2))&gt;1," +"&amp;(COUNTIF($A$8:$A$67,($A115+2))-1),""),IF(COUNTIFS(Einstellungen!$A$23:$A$34,"&lt;="&amp;($A115+2),Einstellungen!$B$23:$B$34,"&gt;="&amp;($A115+2))&gt;0,"Ferien",IF(COUNTIFS(Einstellungen!$A$38:$A$43,"&lt;="&amp;($A115+2),Einstellungen!$B$38:$B$43,"&gt;="&amp;($A115+2))&gt;0,"Sperre",IF(COUNTIF(Einstellungen!$A$47:$A$50,($A115+2))&gt;0,"Nachschr.","")))))</f>
        <v/>
      </c>
      <c r="F115" s="44">
        <f>IF($A115="","",IF(COUNTIF($A$8:$A$67,($A115+3))&gt;0,IF(INDEX($C$8:$C$67,MATCH(($A115+3),$A$8:$A$67,0))="","?",INDEX($C$8:$C$67,MATCH(($A115+3),$A$8:$A$67,0)))&amp;IF(COUNTIF($A$8:$A$67,($A115+3))&gt;1," +"&amp;(COUNTIF($A$8:$A$67,($A115+3))-1),""),IF(COUNTIFS(Einstellungen!$A$23:$A$34,"&lt;="&amp;($A115+3),Einstellungen!$B$23:$B$34,"&gt;="&amp;($A115+3))&gt;0,"Ferien",IF(COUNTIFS(Einstellungen!$A$38:$A$43,"&lt;="&amp;($A115+3),Einstellungen!$B$38:$B$43,"&gt;="&amp;($A115+3))&gt;0,"Sperre",IF(COUNTIF(Einstellungen!$A$47:$A$50,($A115+3))&gt;0,"Nachschr.","")))))</f>
        <v/>
      </c>
      <c r="G115" s="44">
        <f>IF($A115="","",IF(COUNTIF($A$8:$A$67,($A115+4))&gt;0,IF(INDEX($C$8:$C$67,MATCH(($A115+4),$A$8:$A$67,0))="","?",INDEX($C$8:$C$67,MATCH(($A115+4),$A$8:$A$67,0)))&amp;IF(COUNTIF($A$8:$A$67,($A115+4))&gt;1," +"&amp;(COUNTIF($A$8:$A$67,($A115+4))-1),""),IF(COUNTIFS(Einstellungen!$A$23:$A$34,"&lt;="&amp;($A115+4),Einstellungen!$B$23:$B$34,"&gt;="&amp;($A115+4))&gt;0,"Ferien",IF(COUNTIFS(Einstellungen!$A$38:$A$43,"&lt;="&amp;($A115+4),Einstellungen!$B$38:$B$43,"&gt;="&amp;($A115+4))&gt;0,"Sperre",IF(COUNTIF(Einstellungen!$A$47:$A$50,($A115+4))&gt;0,"Nachschr.","")))))</f>
        <v/>
      </c>
      <c r="H115" s="44">
        <f>IF($A115="","",IF(COUNTIF($A$8:$A$67,($A115+5))&gt;0,IF(INDEX($C$8:$C$67,MATCH(($A115+5),$A$8:$A$67,0))="","?",INDEX($C$8:$C$67,MATCH(($A115+5),$A$8:$A$67,0)))&amp;IF(COUNTIF($A$8:$A$67,($A115+5))&gt;1," +"&amp;(COUNTIF($A$8:$A$67,($A115+5))-1),""),IF(COUNTIFS(Einstellungen!$A$23:$A$34,"&lt;="&amp;($A115+5),Einstellungen!$B$23:$B$34,"&gt;="&amp;($A115+5))&gt;0,"Ferien",IF(COUNTIFS(Einstellungen!$A$38:$A$43,"&lt;="&amp;($A115+5),Einstellungen!$B$38:$B$43,"&gt;="&amp;($A115+5))&gt;0,"Sperre",IF(COUNTIF(Einstellungen!$A$47:$A$50,($A115+5))&gt;0,"Nachschr.","")))))</f>
        <v/>
      </c>
      <c r="I115" s="32">
        <f>IF(A115="","",COUNTIFS($I$8:$I$67,A115,$D$8:$D$67,"Klassenarbeit"))</f>
        <v/>
      </c>
      <c r="J115" s="32">
        <f>IF(A115="","",IF(A115&lt;=Einstellungen!$C$6,1,2))</f>
        <v/>
      </c>
    </row>
    <row r="116">
      <c r="A116" s="40">
        <f>IF(A115="","",IF(A115+7&gt;Einstellungen!$C$7,"",A115+7))</f>
        <v/>
      </c>
      <c r="B116" s="32">
        <f>IF(A116="","",WEEKNUM(A116,21))</f>
        <v/>
      </c>
      <c r="C116" s="44">
        <f>IF($A116="","",IF(COUNTIF($A$8:$A$67,($A116+0))&gt;0,IF(INDEX($C$8:$C$67,MATCH(($A116+0),$A$8:$A$67,0))="","?",INDEX($C$8:$C$67,MATCH(($A116+0),$A$8:$A$67,0)))&amp;IF(COUNTIF($A$8:$A$67,($A116+0))&gt;1," +"&amp;(COUNTIF($A$8:$A$67,($A116+0))-1),""),IF(COUNTIFS(Einstellungen!$A$23:$A$34,"&lt;="&amp;($A116+0),Einstellungen!$B$23:$B$34,"&gt;="&amp;($A116+0))&gt;0,"Ferien",IF(COUNTIFS(Einstellungen!$A$38:$A$43,"&lt;="&amp;($A116+0),Einstellungen!$B$38:$B$43,"&gt;="&amp;($A116+0))&gt;0,"Sperre",IF(COUNTIF(Einstellungen!$A$47:$A$50,($A116+0))&gt;0,"Nachschr.","")))))</f>
        <v/>
      </c>
      <c r="D116" s="44">
        <f>IF($A116="","",IF(COUNTIF($A$8:$A$67,($A116+1))&gt;0,IF(INDEX($C$8:$C$67,MATCH(($A116+1),$A$8:$A$67,0))="","?",INDEX($C$8:$C$67,MATCH(($A116+1),$A$8:$A$67,0)))&amp;IF(COUNTIF($A$8:$A$67,($A116+1))&gt;1," +"&amp;(COUNTIF($A$8:$A$67,($A116+1))-1),""),IF(COUNTIFS(Einstellungen!$A$23:$A$34,"&lt;="&amp;($A116+1),Einstellungen!$B$23:$B$34,"&gt;="&amp;($A116+1))&gt;0,"Ferien",IF(COUNTIFS(Einstellungen!$A$38:$A$43,"&lt;="&amp;($A116+1),Einstellungen!$B$38:$B$43,"&gt;="&amp;($A116+1))&gt;0,"Sperre",IF(COUNTIF(Einstellungen!$A$47:$A$50,($A116+1))&gt;0,"Nachschr.","")))))</f>
        <v/>
      </c>
      <c r="E116" s="44">
        <f>IF($A116="","",IF(COUNTIF($A$8:$A$67,($A116+2))&gt;0,IF(INDEX($C$8:$C$67,MATCH(($A116+2),$A$8:$A$67,0))="","?",INDEX($C$8:$C$67,MATCH(($A116+2),$A$8:$A$67,0)))&amp;IF(COUNTIF($A$8:$A$67,($A116+2))&gt;1," +"&amp;(COUNTIF($A$8:$A$67,($A116+2))-1),""),IF(COUNTIFS(Einstellungen!$A$23:$A$34,"&lt;="&amp;($A116+2),Einstellungen!$B$23:$B$34,"&gt;="&amp;($A116+2))&gt;0,"Ferien",IF(COUNTIFS(Einstellungen!$A$38:$A$43,"&lt;="&amp;($A116+2),Einstellungen!$B$38:$B$43,"&gt;="&amp;($A116+2))&gt;0,"Sperre",IF(COUNTIF(Einstellungen!$A$47:$A$50,($A116+2))&gt;0,"Nachschr.","")))))</f>
        <v/>
      </c>
      <c r="F116" s="44">
        <f>IF($A116="","",IF(COUNTIF($A$8:$A$67,($A116+3))&gt;0,IF(INDEX($C$8:$C$67,MATCH(($A116+3),$A$8:$A$67,0))="","?",INDEX($C$8:$C$67,MATCH(($A116+3),$A$8:$A$67,0)))&amp;IF(COUNTIF($A$8:$A$67,($A116+3))&gt;1," +"&amp;(COUNTIF($A$8:$A$67,($A116+3))-1),""),IF(COUNTIFS(Einstellungen!$A$23:$A$34,"&lt;="&amp;($A116+3),Einstellungen!$B$23:$B$34,"&gt;="&amp;($A116+3))&gt;0,"Ferien",IF(COUNTIFS(Einstellungen!$A$38:$A$43,"&lt;="&amp;($A116+3),Einstellungen!$B$38:$B$43,"&gt;="&amp;($A116+3))&gt;0,"Sperre",IF(COUNTIF(Einstellungen!$A$47:$A$50,($A116+3))&gt;0,"Nachschr.","")))))</f>
        <v/>
      </c>
      <c r="G116" s="44">
        <f>IF($A116="","",IF(COUNTIF($A$8:$A$67,($A116+4))&gt;0,IF(INDEX($C$8:$C$67,MATCH(($A116+4),$A$8:$A$67,0))="","?",INDEX($C$8:$C$67,MATCH(($A116+4),$A$8:$A$67,0)))&amp;IF(COUNTIF($A$8:$A$67,($A116+4))&gt;1," +"&amp;(COUNTIF($A$8:$A$67,($A116+4))-1),""),IF(COUNTIFS(Einstellungen!$A$23:$A$34,"&lt;="&amp;($A116+4),Einstellungen!$B$23:$B$34,"&gt;="&amp;($A116+4))&gt;0,"Ferien",IF(COUNTIFS(Einstellungen!$A$38:$A$43,"&lt;="&amp;($A116+4),Einstellungen!$B$38:$B$43,"&gt;="&amp;($A116+4))&gt;0,"Sperre",IF(COUNTIF(Einstellungen!$A$47:$A$50,($A116+4))&gt;0,"Nachschr.","")))))</f>
        <v/>
      </c>
      <c r="H116" s="44">
        <f>IF($A116="","",IF(COUNTIF($A$8:$A$67,($A116+5))&gt;0,IF(INDEX($C$8:$C$67,MATCH(($A116+5),$A$8:$A$67,0))="","?",INDEX($C$8:$C$67,MATCH(($A116+5),$A$8:$A$67,0)))&amp;IF(COUNTIF($A$8:$A$67,($A116+5))&gt;1," +"&amp;(COUNTIF($A$8:$A$67,($A116+5))-1),""),IF(COUNTIFS(Einstellungen!$A$23:$A$34,"&lt;="&amp;($A116+5),Einstellungen!$B$23:$B$34,"&gt;="&amp;($A116+5))&gt;0,"Ferien",IF(COUNTIFS(Einstellungen!$A$38:$A$43,"&lt;="&amp;($A116+5),Einstellungen!$B$38:$B$43,"&gt;="&amp;($A116+5))&gt;0,"Sperre",IF(COUNTIF(Einstellungen!$A$47:$A$50,($A116+5))&gt;0,"Nachschr.","")))))</f>
        <v/>
      </c>
      <c r="I116" s="32">
        <f>IF(A116="","",COUNTIFS($I$8:$I$67,A116,$D$8:$D$67,"Klassenarbeit"))</f>
        <v/>
      </c>
      <c r="J116" s="32">
        <f>IF(A116="","",IF(A116&lt;=Einstellungen!$C$6,1,2))</f>
        <v/>
      </c>
    </row>
    <row r="117">
      <c r="A117" s="40">
        <f>IF(A116="","",IF(A116+7&gt;Einstellungen!$C$7,"",A116+7))</f>
        <v/>
      </c>
      <c r="B117" s="32">
        <f>IF(A117="","",WEEKNUM(A117,21))</f>
        <v/>
      </c>
      <c r="C117" s="44">
        <f>IF($A117="","",IF(COUNTIF($A$8:$A$67,($A117+0))&gt;0,IF(INDEX($C$8:$C$67,MATCH(($A117+0),$A$8:$A$67,0))="","?",INDEX($C$8:$C$67,MATCH(($A117+0),$A$8:$A$67,0)))&amp;IF(COUNTIF($A$8:$A$67,($A117+0))&gt;1," +"&amp;(COUNTIF($A$8:$A$67,($A117+0))-1),""),IF(COUNTIFS(Einstellungen!$A$23:$A$34,"&lt;="&amp;($A117+0),Einstellungen!$B$23:$B$34,"&gt;="&amp;($A117+0))&gt;0,"Ferien",IF(COUNTIFS(Einstellungen!$A$38:$A$43,"&lt;="&amp;($A117+0),Einstellungen!$B$38:$B$43,"&gt;="&amp;($A117+0))&gt;0,"Sperre",IF(COUNTIF(Einstellungen!$A$47:$A$50,($A117+0))&gt;0,"Nachschr.","")))))</f>
        <v/>
      </c>
      <c r="D117" s="44">
        <f>IF($A117="","",IF(COUNTIF($A$8:$A$67,($A117+1))&gt;0,IF(INDEX($C$8:$C$67,MATCH(($A117+1),$A$8:$A$67,0))="","?",INDEX($C$8:$C$67,MATCH(($A117+1),$A$8:$A$67,0)))&amp;IF(COUNTIF($A$8:$A$67,($A117+1))&gt;1," +"&amp;(COUNTIF($A$8:$A$67,($A117+1))-1),""),IF(COUNTIFS(Einstellungen!$A$23:$A$34,"&lt;="&amp;($A117+1),Einstellungen!$B$23:$B$34,"&gt;="&amp;($A117+1))&gt;0,"Ferien",IF(COUNTIFS(Einstellungen!$A$38:$A$43,"&lt;="&amp;($A117+1),Einstellungen!$B$38:$B$43,"&gt;="&amp;($A117+1))&gt;0,"Sperre",IF(COUNTIF(Einstellungen!$A$47:$A$50,($A117+1))&gt;0,"Nachschr.","")))))</f>
        <v/>
      </c>
      <c r="E117" s="44">
        <f>IF($A117="","",IF(COUNTIF($A$8:$A$67,($A117+2))&gt;0,IF(INDEX($C$8:$C$67,MATCH(($A117+2),$A$8:$A$67,0))="","?",INDEX($C$8:$C$67,MATCH(($A117+2),$A$8:$A$67,0)))&amp;IF(COUNTIF($A$8:$A$67,($A117+2))&gt;1," +"&amp;(COUNTIF($A$8:$A$67,($A117+2))-1),""),IF(COUNTIFS(Einstellungen!$A$23:$A$34,"&lt;="&amp;($A117+2),Einstellungen!$B$23:$B$34,"&gt;="&amp;($A117+2))&gt;0,"Ferien",IF(COUNTIFS(Einstellungen!$A$38:$A$43,"&lt;="&amp;($A117+2),Einstellungen!$B$38:$B$43,"&gt;="&amp;($A117+2))&gt;0,"Sperre",IF(COUNTIF(Einstellungen!$A$47:$A$50,($A117+2))&gt;0,"Nachschr.","")))))</f>
        <v/>
      </c>
      <c r="F117" s="44">
        <f>IF($A117="","",IF(COUNTIF($A$8:$A$67,($A117+3))&gt;0,IF(INDEX($C$8:$C$67,MATCH(($A117+3),$A$8:$A$67,0))="","?",INDEX($C$8:$C$67,MATCH(($A117+3),$A$8:$A$67,0)))&amp;IF(COUNTIF($A$8:$A$67,($A117+3))&gt;1," +"&amp;(COUNTIF($A$8:$A$67,($A117+3))-1),""),IF(COUNTIFS(Einstellungen!$A$23:$A$34,"&lt;="&amp;($A117+3),Einstellungen!$B$23:$B$34,"&gt;="&amp;($A117+3))&gt;0,"Ferien",IF(COUNTIFS(Einstellungen!$A$38:$A$43,"&lt;="&amp;($A117+3),Einstellungen!$B$38:$B$43,"&gt;="&amp;($A117+3))&gt;0,"Sperre",IF(COUNTIF(Einstellungen!$A$47:$A$50,($A117+3))&gt;0,"Nachschr.","")))))</f>
        <v/>
      </c>
      <c r="G117" s="44">
        <f>IF($A117="","",IF(COUNTIF($A$8:$A$67,($A117+4))&gt;0,IF(INDEX($C$8:$C$67,MATCH(($A117+4),$A$8:$A$67,0))="","?",INDEX($C$8:$C$67,MATCH(($A117+4),$A$8:$A$67,0)))&amp;IF(COUNTIF($A$8:$A$67,($A117+4))&gt;1," +"&amp;(COUNTIF($A$8:$A$67,($A117+4))-1),""),IF(COUNTIFS(Einstellungen!$A$23:$A$34,"&lt;="&amp;($A117+4),Einstellungen!$B$23:$B$34,"&gt;="&amp;($A117+4))&gt;0,"Ferien",IF(COUNTIFS(Einstellungen!$A$38:$A$43,"&lt;="&amp;($A117+4),Einstellungen!$B$38:$B$43,"&gt;="&amp;($A117+4))&gt;0,"Sperre",IF(COUNTIF(Einstellungen!$A$47:$A$50,($A117+4))&gt;0,"Nachschr.","")))))</f>
        <v/>
      </c>
      <c r="H117" s="44">
        <f>IF($A117="","",IF(COUNTIF($A$8:$A$67,($A117+5))&gt;0,IF(INDEX($C$8:$C$67,MATCH(($A117+5),$A$8:$A$67,0))="","?",INDEX($C$8:$C$67,MATCH(($A117+5),$A$8:$A$67,0)))&amp;IF(COUNTIF($A$8:$A$67,($A117+5))&gt;1," +"&amp;(COUNTIF($A$8:$A$67,($A117+5))-1),""),IF(COUNTIFS(Einstellungen!$A$23:$A$34,"&lt;="&amp;($A117+5),Einstellungen!$B$23:$B$34,"&gt;="&amp;($A117+5))&gt;0,"Ferien",IF(COUNTIFS(Einstellungen!$A$38:$A$43,"&lt;="&amp;($A117+5),Einstellungen!$B$38:$B$43,"&gt;="&amp;($A117+5))&gt;0,"Sperre",IF(COUNTIF(Einstellungen!$A$47:$A$50,($A117+5))&gt;0,"Nachschr.","")))))</f>
        <v/>
      </c>
      <c r="I117" s="32">
        <f>IF(A117="","",COUNTIFS($I$8:$I$67,A117,$D$8:$D$67,"Klassenarbeit"))</f>
        <v/>
      </c>
      <c r="J117" s="32">
        <f>IF(A117="","",IF(A117&lt;=Einstellungen!$C$6,1,2))</f>
        <v/>
      </c>
    </row>
    <row r="118">
      <c r="A118" s="40">
        <f>IF(A117="","",IF(A117+7&gt;Einstellungen!$C$7,"",A117+7))</f>
        <v/>
      </c>
      <c r="B118" s="32">
        <f>IF(A118="","",WEEKNUM(A118,21))</f>
        <v/>
      </c>
      <c r="C118" s="44">
        <f>IF($A118="","",IF(COUNTIF($A$8:$A$67,($A118+0))&gt;0,IF(INDEX($C$8:$C$67,MATCH(($A118+0),$A$8:$A$67,0))="","?",INDEX($C$8:$C$67,MATCH(($A118+0),$A$8:$A$67,0)))&amp;IF(COUNTIF($A$8:$A$67,($A118+0))&gt;1," +"&amp;(COUNTIF($A$8:$A$67,($A118+0))-1),""),IF(COUNTIFS(Einstellungen!$A$23:$A$34,"&lt;="&amp;($A118+0),Einstellungen!$B$23:$B$34,"&gt;="&amp;($A118+0))&gt;0,"Ferien",IF(COUNTIFS(Einstellungen!$A$38:$A$43,"&lt;="&amp;($A118+0),Einstellungen!$B$38:$B$43,"&gt;="&amp;($A118+0))&gt;0,"Sperre",IF(COUNTIF(Einstellungen!$A$47:$A$50,($A118+0))&gt;0,"Nachschr.","")))))</f>
        <v/>
      </c>
      <c r="D118" s="44">
        <f>IF($A118="","",IF(COUNTIF($A$8:$A$67,($A118+1))&gt;0,IF(INDEX($C$8:$C$67,MATCH(($A118+1),$A$8:$A$67,0))="","?",INDEX($C$8:$C$67,MATCH(($A118+1),$A$8:$A$67,0)))&amp;IF(COUNTIF($A$8:$A$67,($A118+1))&gt;1," +"&amp;(COUNTIF($A$8:$A$67,($A118+1))-1),""),IF(COUNTIFS(Einstellungen!$A$23:$A$34,"&lt;="&amp;($A118+1),Einstellungen!$B$23:$B$34,"&gt;="&amp;($A118+1))&gt;0,"Ferien",IF(COUNTIFS(Einstellungen!$A$38:$A$43,"&lt;="&amp;($A118+1),Einstellungen!$B$38:$B$43,"&gt;="&amp;($A118+1))&gt;0,"Sperre",IF(COUNTIF(Einstellungen!$A$47:$A$50,($A118+1))&gt;0,"Nachschr.","")))))</f>
        <v/>
      </c>
      <c r="E118" s="44">
        <f>IF($A118="","",IF(COUNTIF($A$8:$A$67,($A118+2))&gt;0,IF(INDEX($C$8:$C$67,MATCH(($A118+2),$A$8:$A$67,0))="","?",INDEX($C$8:$C$67,MATCH(($A118+2),$A$8:$A$67,0)))&amp;IF(COUNTIF($A$8:$A$67,($A118+2))&gt;1," +"&amp;(COUNTIF($A$8:$A$67,($A118+2))-1),""),IF(COUNTIFS(Einstellungen!$A$23:$A$34,"&lt;="&amp;($A118+2),Einstellungen!$B$23:$B$34,"&gt;="&amp;($A118+2))&gt;0,"Ferien",IF(COUNTIFS(Einstellungen!$A$38:$A$43,"&lt;="&amp;($A118+2),Einstellungen!$B$38:$B$43,"&gt;="&amp;($A118+2))&gt;0,"Sperre",IF(COUNTIF(Einstellungen!$A$47:$A$50,($A118+2))&gt;0,"Nachschr.","")))))</f>
        <v/>
      </c>
      <c r="F118" s="44">
        <f>IF($A118="","",IF(COUNTIF($A$8:$A$67,($A118+3))&gt;0,IF(INDEX($C$8:$C$67,MATCH(($A118+3),$A$8:$A$67,0))="","?",INDEX($C$8:$C$67,MATCH(($A118+3),$A$8:$A$67,0)))&amp;IF(COUNTIF($A$8:$A$67,($A118+3))&gt;1," +"&amp;(COUNTIF($A$8:$A$67,($A118+3))-1),""),IF(COUNTIFS(Einstellungen!$A$23:$A$34,"&lt;="&amp;($A118+3),Einstellungen!$B$23:$B$34,"&gt;="&amp;($A118+3))&gt;0,"Ferien",IF(COUNTIFS(Einstellungen!$A$38:$A$43,"&lt;="&amp;($A118+3),Einstellungen!$B$38:$B$43,"&gt;="&amp;($A118+3))&gt;0,"Sperre",IF(COUNTIF(Einstellungen!$A$47:$A$50,($A118+3))&gt;0,"Nachschr.","")))))</f>
        <v/>
      </c>
      <c r="G118" s="44">
        <f>IF($A118="","",IF(COUNTIF($A$8:$A$67,($A118+4))&gt;0,IF(INDEX($C$8:$C$67,MATCH(($A118+4),$A$8:$A$67,0))="","?",INDEX($C$8:$C$67,MATCH(($A118+4),$A$8:$A$67,0)))&amp;IF(COUNTIF($A$8:$A$67,($A118+4))&gt;1," +"&amp;(COUNTIF($A$8:$A$67,($A118+4))-1),""),IF(COUNTIFS(Einstellungen!$A$23:$A$34,"&lt;="&amp;($A118+4),Einstellungen!$B$23:$B$34,"&gt;="&amp;($A118+4))&gt;0,"Ferien",IF(COUNTIFS(Einstellungen!$A$38:$A$43,"&lt;="&amp;($A118+4),Einstellungen!$B$38:$B$43,"&gt;="&amp;($A118+4))&gt;0,"Sperre",IF(COUNTIF(Einstellungen!$A$47:$A$50,($A118+4))&gt;0,"Nachschr.","")))))</f>
        <v/>
      </c>
      <c r="H118" s="44">
        <f>IF($A118="","",IF(COUNTIF($A$8:$A$67,($A118+5))&gt;0,IF(INDEX($C$8:$C$67,MATCH(($A118+5),$A$8:$A$67,0))="","?",INDEX($C$8:$C$67,MATCH(($A118+5),$A$8:$A$67,0)))&amp;IF(COUNTIF($A$8:$A$67,($A118+5))&gt;1," +"&amp;(COUNTIF($A$8:$A$67,($A118+5))-1),""),IF(COUNTIFS(Einstellungen!$A$23:$A$34,"&lt;="&amp;($A118+5),Einstellungen!$B$23:$B$34,"&gt;="&amp;($A118+5))&gt;0,"Ferien",IF(COUNTIFS(Einstellungen!$A$38:$A$43,"&lt;="&amp;($A118+5),Einstellungen!$B$38:$B$43,"&gt;="&amp;($A118+5))&gt;0,"Sperre",IF(COUNTIF(Einstellungen!$A$47:$A$50,($A118+5))&gt;0,"Nachschr.","")))))</f>
        <v/>
      </c>
      <c r="I118" s="32">
        <f>IF(A118="","",COUNTIFS($I$8:$I$67,A118,$D$8:$D$67,"Klassenarbeit"))</f>
        <v/>
      </c>
      <c r="J118" s="32">
        <f>IF(A118="","",IF(A118&lt;=Einstellungen!$C$6,1,2))</f>
        <v/>
      </c>
    </row>
    <row r="119">
      <c r="A119" s="40">
        <f>IF(A118="","",IF(A118+7&gt;Einstellungen!$C$7,"",A118+7))</f>
        <v/>
      </c>
      <c r="B119" s="32">
        <f>IF(A119="","",WEEKNUM(A119,21))</f>
        <v/>
      </c>
      <c r="C119" s="44">
        <f>IF($A119="","",IF(COUNTIF($A$8:$A$67,($A119+0))&gt;0,IF(INDEX($C$8:$C$67,MATCH(($A119+0),$A$8:$A$67,0))="","?",INDEX($C$8:$C$67,MATCH(($A119+0),$A$8:$A$67,0)))&amp;IF(COUNTIF($A$8:$A$67,($A119+0))&gt;1," +"&amp;(COUNTIF($A$8:$A$67,($A119+0))-1),""),IF(COUNTIFS(Einstellungen!$A$23:$A$34,"&lt;="&amp;($A119+0),Einstellungen!$B$23:$B$34,"&gt;="&amp;($A119+0))&gt;0,"Ferien",IF(COUNTIFS(Einstellungen!$A$38:$A$43,"&lt;="&amp;($A119+0),Einstellungen!$B$38:$B$43,"&gt;="&amp;($A119+0))&gt;0,"Sperre",IF(COUNTIF(Einstellungen!$A$47:$A$50,($A119+0))&gt;0,"Nachschr.","")))))</f>
        <v/>
      </c>
      <c r="D119" s="44">
        <f>IF($A119="","",IF(COUNTIF($A$8:$A$67,($A119+1))&gt;0,IF(INDEX($C$8:$C$67,MATCH(($A119+1),$A$8:$A$67,0))="","?",INDEX($C$8:$C$67,MATCH(($A119+1),$A$8:$A$67,0)))&amp;IF(COUNTIF($A$8:$A$67,($A119+1))&gt;1," +"&amp;(COUNTIF($A$8:$A$67,($A119+1))-1),""),IF(COUNTIFS(Einstellungen!$A$23:$A$34,"&lt;="&amp;($A119+1),Einstellungen!$B$23:$B$34,"&gt;="&amp;($A119+1))&gt;0,"Ferien",IF(COUNTIFS(Einstellungen!$A$38:$A$43,"&lt;="&amp;($A119+1),Einstellungen!$B$38:$B$43,"&gt;="&amp;($A119+1))&gt;0,"Sperre",IF(COUNTIF(Einstellungen!$A$47:$A$50,($A119+1))&gt;0,"Nachschr.","")))))</f>
        <v/>
      </c>
      <c r="E119" s="44">
        <f>IF($A119="","",IF(COUNTIF($A$8:$A$67,($A119+2))&gt;0,IF(INDEX($C$8:$C$67,MATCH(($A119+2),$A$8:$A$67,0))="","?",INDEX($C$8:$C$67,MATCH(($A119+2),$A$8:$A$67,0)))&amp;IF(COUNTIF($A$8:$A$67,($A119+2))&gt;1," +"&amp;(COUNTIF($A$8:$A$67,($A119+2))-1),""),IF(COUNTIFS(Einstellungen!$A$23:$A$34,"&lt;="&amp;($A119+2),Einstellungen!$B$23:$B$34,"&gt;="&amp;($A119+2))&gt;0,"Ferien",IF(COUNTIFS(Einstellungen!$A$38:$A$43,"&lt;="&amp;($A119+2),Einstellungen!$B$38:$B$43,"&gt;="&amp;($A119+2))&gt;0,"Sperre",IF(COUNTIF(Einstellungen!$A$47:$A$50,($A119+2))&gt;0,"Nachschr.","")))))</f>
        <v/>
      </c>
      <c r="F119" s="44">
        <f>IF($A119="","",IF(COUNTIF($A$8:$A$67,($A119+3))&gt;0,IF(INDEX($C$8:$C$67,MATCH(($A119+3),$A$8:$A$67,0))="","?",INDEX($C$8:$C$67,MATCH(($A119+3),$A$8:$A$67,0)))&amp;IF(COUNTIF($A$8:$A$67,($A119+3))&gt;1," +"&amp;(COUNTIF($A$8:$A$67,($A119+3))-1),""),IF(COUNTIFS(Einstellungen!$A$23:$A$34,"&lt;="&amp;($A119+3),Einstellungen!$B$23:$B$34,"&gt;="&amp;($A119+3))&gt;0,"Ferien",IF(COUNTIFS(Einstellungen!$A$38:$A$43,"&lt;="&amp;($A119+3),Einstellungen!$B$38:$B$43,"&gt;="&amp;($A119+3))&gt;0,"Sperre",IF(COUNTIF(Einstellungen!$A$47:$A$50,($A119+3))&gt;0,"Nachschr.","")))))</f>
        <v/>
      </c>
      <c r="G119" s="44">
        <f>IF($A119="","",IF(COUNTIF($A$8:$A$67,($A119+4))&gt;0,IF(INDEX($C$8:$C$67,MATCH(($A119+4),$A$8:$A$67,0))="","?",INDEX($C$8:$C$67,MATCH(($A119+4),$A$8:$A$67,0)))&amp;IF(COUNTIF($A$8:$A$67,($A119+4))&gt;1," +"&amp;(COUNTIF($A$8:$A$67,($A119+4))-1),""),IF(COUNTIFS(Einstellungen!$A$23:$A$34,"&lt;="&amp;($A119+4),Einstellungen!$B$23:$B$34,"&gt;="&amp;($A119+4))&gt;0,"Ferien",IF(COUNTIFS(Einstellungen!$A$38:$A$43,"&lt;="&amp;($A119+4),Einstellungen!$B$38:$B$43,"&gt;="&amp;($A119+4))&gt;0,"Sperre",IF(COUNTIF(Einstellungen!$A$47:$A$50,($A119+4))&gt;0,"Nachschr.","")))))</f>
        <v/>
      </c>
      <c r="H119" s="44">
        <f>IF($A119="","",IF(COUNTIF($A$8:$A$67,($A119+5))&gt;0,IF(INDEX($C$8:$C$67,MATCH(($A119+5),$A$8:$A$67,0))="","?",INDEX($C$8:$C$67,MATCH(($A119+5),$A$8:$A$67,0)))&amp;IF(COUNTIF($A$8:$A$67,($A119+5))&gt;1," +"&amp;(COUNTIF($A$8:$A$67,($A119+5))-1),""),IF(COUNTIFS(Einstellungen!$A$23:$A$34,"&lt;="&amp;($A119+5),Einstellungen!$B$23:$B$34,"&gt;="&amp;($A119+5))&gt;0,"Ferien",IF(COUNTIFS(Einstellungen!$A$38:$A$43,"&lt;="&amp;($A119+5),Einstellungen!$B$38:$B$43,"&gt;="&amp;($A119+5))&gt;0,"Sperre",IF(COUNTIF(Einstellungen!$A$47:$A$50,($A119+5))&gt;0,"Nachschr.","")))))</f>
        <v/>
      </c>
      <c r="I119" s="32">
        <f>IF(A119="","",COUNTIFS($I$8:$I$67,A119,$D$8:$D$67,"Klassenarbeit"))</f>
        <v/>
      </c>
      <c r="J119" s="32">
        <f>IF(A119="","",IF(A119&lt;=Einstellungen!$C$6,1,2))</f>
        <v/>
      </c>
    </row>
    <row r="120">
      <c r="A120" s="40">
        <f>IF(A119="","",IF(A119+7&gt;Einstellungen!$C$7,"",A119+7))</f>
        <v/>
      </c>
      <c r="B120" s="32">
        <f>IF(A120="","",WEEKNUM(A120,21))</f>
        <v/>
      </c>
      <c r="C120" s="44">
        <f>IF($A120="","",IF(COUNTIF($A$8:$A$67,($A120+0))&gt;0,IF(INDEX($C$8:$C$67,MATCH(($A120+0),$A$8:$A$67,0))="","?",INDEX($C$8:$C$67,MATCH(($A120+0),$A$8:$A$67,0)))&amp;IF(COUNTIF($A$8:$A$67,($A120+0))&gt;1," +"&amp;(COUNTIF($A$8:$A$67,($A120+0))-1),""),IF(COUNTIFS(Einstellungen!$A$23:$A$34,"&lt;="&amp;($A120+0),Einstellungen!$B$23:$B$34,"&gt;="&amp;($A120+0))&gt;0,"Ferien",IF(COUNTIFS(Einstellungen!$A$38:$A$43,"&lt;="&amp;($A120+0),Einstellungen!$B$38:$B$43,"&gt;="&amp;($A120+0))&gt;0,"Sperre",IF(COUNTIF(Einstellungen!$A$47:$A$50,($A120+0))&gt;0,"Nachschr.","")))))</f>
        <v/>
      </c>
      <c r="D120" s="44">
        <f>IF($A120="","",IF(COUNTIF($A$8:$A$67,($A120+1))&gt;0,IF(INDEX($C$8:$C$67,MATCH(($A120+1),$A$8:$A$67,0))="","?",INDEX($C$8:$C$67,MATCH(($A120+1),$A$8:$A$67,0)))&amp;IF(COUNTIF($A$8:$A$67,($A120+1))&gt;1," +"&amp;(COUNTIF($A$8:$A$67,($A120+1))-1),""),IF(COUNTIFS(Einstellungen!$A$23:$A$34,"&lt;="&amp;($A120+1),Einstellungen!$B$23:$B$34,"&gt;="&amp;($A120+1))&gt;0,"Ferien",IF(COUNTIFS(Einstellungen!$A$38:$A$43,"&lt;="&amp;($A120+1),Einstellungen!$B$38:$B$43,"&gt;="&amp;($A120+1))&gt;0,"Sperre",IF(COUNTIF(Einstellungen!$A$47:$A$50,($A120+1))&gt;0,"Nachschr.","")))))</f>
        <v/>
      </c>
      <c r="E120" s="44">
        <f>IF($A120="","",IF(COUNTIF($A$8:$A$67,($A120+2))&gt;0,IF(INDEX($C$8:$C$67,MATCH(($A120+2),$A$8:$A$67,0))="","?",INDEX($C$8:$C$67,MATCH(($A120+2),$A$8:$A$67,0)))&amp;IF(COUNTIF($A$8:$A$67,($A120+2))&gt;1," +"&amp;(COUNTIF($A$8:$A$67,($A120+2))-1),""),IF(COUNTIFS(Einstellungen!$A$23:$A$34,"&lt;="&amp;($A120+2),Einstellungen!$B$23:$B$34,"&gt;="&amp;($A120+2))&gt;0,"Ferien",IF(COUNTIFS(Einstellungen!$A$38:$A$43,"&lt;="&amp;($A120+2),Einstellungen!$B$38:$B$43,"&gt;="&amp;($A120+2))&gt;0,"Sperre",IF(COUNTIF(Einstellungen!$A$47:$A$50,($A120+2))&gt;0,"Nachschr.","")))))</f>
        <v/>
      </c>
      <c r="F120" s="44">
        <f>IF($A120="","",IF(COUNTIF($A$8:$A$67,($A120+3))&gt;0,IF(INDEX($C$8:$C$67,MATCH(($A120+3),$A$8:$A$67,0))="","?",INDEX($C$8:$C$67,MATCH(($A120+3),$A$8:$A$67,0)))&amp;IF(COUNTIF($A$8:$A$67,($A120+3))&gt;1," +"&amp;(COUNTIF($A$8:$A$67,($A120+3))-1),""),IF(COUNTIFS(Einstellungen!$A$23:$A$34,"&lt;="&amp;($A120+3),Einstellungen!$B$23:$B$34,"&gt;="&amp;($A120+3))&gt;0,"Ferien",IF(COUNTIFS(Einstellungen!$A$38:$A$43,"&lt;="&amp;($A120+3),Einstellungen!$B$38:$B$43,"&gt;="&amp;($A120+3))&gt;0,"Sperre",IF(COUNTIF(Einstellungen!$A$47:$A$50,($A120+3))&gt;0,"Nachschr.","")))))</f>
        <v/>
      </c>
      <c r="G120" s="44">
        <f>IF($A120="","",IF(COUNTIF($A$8:$A$67,($A120+4))&gt;0,IF(INDEX($C$8:$C$67,MATCH(($A120+4),$A$8:$A$67,0))="","?",INDEX($C$8:$C$67,MATCH(($A120+4),$A$8:$A$67,0)))&amp;IF(COUNTIF($A$8:$A$67,($A120+4))&gt;1," +"&amp;(COUNTIF($A$8:$A$67,($A120+4))-1),""),IF(COUNTIFS(Einstellungen!$A$23:$A$34,"&lt;="&amp;($A120+4),Einstellungen!$B$23:$B$34,"&gt;="&amp;($A120+4))&gt;0,"Ferien",IF(COUNTIFS(Einstellungen!$A$38:$A$43,"&lt;="&amp;($A120+4),Einstellungen!$B$38:$B$43,"&gt;="&amp;($A120+4))&gt;0,"Sperre",IF(COUNTIF(Einstellungen!$A$47:$A$50,($A120+4))&gt;0,"Nachschr.","")))))</f>
        <v/>
      </c>
      <c r="H120" s="44">
        <f>IF($A120="","",IF(COUNTIF($A$8:$A$67,($A120+5))&gt;0,IF(INDEX($C$8:$C$67,MATCH(($A120+5),$A$8:$A$67,0))="","?",INDEX($C$8:$C$67,MATCH(($A120+5),$A$8:$A$67,0)))&amp;IF(COUNTIF($A$8:$A$67,($A120+5))&gt;1," +"&amp;(COUNTIF($A$8:$A$67,($A120+5))-1),""),IF(COUNTIFS(Einstellungen!$A$23:$A$34,"&lt;="&amp;($A120+5),Einstellungen!$B$23:$B$34,"&gt;="&amp;($A120+5))&gt;0,"Ferien",IF(COUNTIFS(Einstellungen!$A$38:$A$43,"&lt;="&amp;($A120+5),Einstellungen!$B$38:$B$43,"&gt;="&amp;($A120+5))&gt;0,"Sperre",IF(COUNTIF(Einstellungen!$A$47:$A$50,($A120+5))&gt;0,"Nachschr.","")))))</f>
        <v/>
      </c>
      <c r="I120" s="32">
        <f>IF(A120="","",COUNTIFS($I$8:$I$67,A120,$D$8:$D$67,"Klassenarbeit"))</f>
        <v/>
      </c>
      <c r="J120" s="32">
        <f>IF(A120="","",IF(A120&lt;=Einstellungen!$C$6,1,2))</f>
        <v/>
      </c>
    </row>
    <row r="121">
      <c r="A121" s="40">
        <f>IF(A120="","",IF(A120+7&gt;Einstellungen!$C$7,"",A120+7))</f>
        <v/>
      </c>
      <c r="B121" s="32">
        <f>IF(A121="","",WEEKNUM(A121,21))</f>
        <v/>
      </c>
      <c r="C121" s="44">
        <f>IF($A121="","",IF(COUNTIF($A$8:$A$67,($A121+0))&gt;0,IF(INDEX($C$8:$C$67,MATCH(($A121+0),$A$8:$A$67,0))="","?",INDEX($C$8:$C$67,MATCH(($A121+0),$A$8:$A$67,0)))&amp;IF(COUNTIF($A$8:$A$67,($A121+0))&gt;1," +"&amp;(COUNTIF($A$8:$A$67,($A121+0))-1),""),IF(COUNTIFS(Einstellungen!$A$23:$A$34,"&lt;="&amp;($A121+0),Einstellungen!$B$23:$B$34,"&gt;="&amp;($A121+0))&gt;0,"Ferien",IF(COUNTIFS(Einstellungen!$A$38:$A$43,"&lt;="&amp;($A121+0),Einstellungen!$B$38:$B$43,"&gt;="&amp;($A121+0))&gt;0,"Sperre",IF(COUNTIF(Einstellungen!$A$47:$A$50,($A121+0))&gt;0,"Nachschr.","")))))</f>
        <v/>
      </c>
      <c r="D121" s="44">
        <f>IF($A121="","",IF(COUNTIF($A$8:$A$67,($A121+1))&gt;0,IF(INDEX($C$8:$C$67,MATCH(($A121+1),$A$8:$A$67,0))="","?",INDEX($C$8:$C$67,MATCH(($A121+1),$A$8:$A$67,0)))&amp;IF(COUNTIF($A$8:$A$67,($A121+1))&gt;1," +"&amp;(COUNTIF($A$8:$A$67,($A121+1))-1),""),IF(COUNTIFS(Einstellungen!$A$23:$A$34,"&lt;="&amp;($A121+1),Einstellungen!$B$23:$B$34,"&gt;="&amp;($A121+1))&gt;0,"Ferien",IF(COUNTIFS(Einstellungen!$A$38:$A$43,"&lt;="&amp;($A121+1),Einstellungen!$B$38:$B$43,"&gt;="&amp;($A121+1))&gt;0,"Sperre",IF(COUNTIF(Einstellungen!$A$47:$A$50,($A121+1))&gt;0,"Nachschr.","")))))</f>
        <v/>
      </c>
      <c r="E121" s="44">
        <f>IF($A121="","",IF(COUNTIF($A$8:$A$67,($A121+2))&gt;0,IF(INDEX($C$8:$C$67,MATCH(($A121+2),$A$8:$A$67,0))="","?",INDEX($C$8:$C$67,MATCH(($A121+2),$A$8:$A$67,0)))&amp;IF(COUNTIF($A$8:$A$67,($A121+2))&gt;1," +"&amp;(COUNTIF($A$8:$A$67,($A121+2))-1),""),IF(COUNTIFS(Einstellungen!$A$23:$A$34,"&lt;="&amp;($A121+2),Einstellungen!$B$23:$B$34,"&gt;="&amp;($A121+2))&gt;0,"Ferien",IF(COUNTIFS(Einstellungen!$A$38:$A$43,"&lt;="&amp;($A121+2),Einstellungen!$B$38:$B$43,"&gt;="&amp;($A121+2))&gt;0,"Sperre",IF(COUNTIF(Einstellungen!$A$47:$A$50,($A121+2))&gt;0,"Nachschr.","")))))</f>
        <v/>
      </c>
      <c r="F121" s="44">
        <f>IF($A121="","",IF(COUNTIF($A$8:$A$67,($A121+3))&gt;0,IF(INDEX($C$8:$C$67,MATCH(($A121+3),$A$8:$A$67,0))="","?",INDEX($C$8:$C$67,MATCH(($A121+3),$A$8:$A$67,0)))&amp;IF(COUNTIF($A$8:$A$67,($A121+3))&gt;1," +"&amp;(COUNTIF($A$8:$A$67,($A121+3))-1),""),IF(COUNTIFS(Einstellungen!$A$23:$A$34,"&lt;="&amp;($A121+3),Einstellungen!$B$23:$B$34,"&gt;="&amp;($A121+3))&gt;0,"Ferien",IF(COUNTIFS(Einstellungen!$A$38:$A$43,"&lt;="&amp;($A121+3),Einstellungen!$B$38:$B$43,"&gt;="&amp;($A121+3))&gt;0,"Sperre",IF(COUNTIF(Einstellungen!$A$47:$A$50,($A121+3))&gt;0,"Nachschr.","")))))</f>
        <v/>
      </c>
      <c r="G121" s="44">
        <f>IF($A121="","",IF(COUNTIF($A$8:$A$67,($A121+4))&gt;0,IF(INDEX($C$8:$C$67,MATCH(($A121+4),$A$8:$A$67,0))="","?",INDEX($C$8:$C$67,MATCH(($A121+4),$A$8:$A$67,0)))&amp;IF(COUNTIF($A$8:$A$67,($A121+4))&gt;1," +"&amp;(COUNTIF($A$8:$A$67,($A121+4))-1),""),IF(COUNTIFS(Einstellungen!$A$23:$A$34,"&lt;="&amp;($A121+4),Einstellungen!$B$23:$B$34,"&gt;="&amp;($A121+4))&gt;0,"Ferien",IF(COUNTIFS(Einstellungen!$A$38:$A$43,"&lt;="&amp;($A121+4),Einstellungen!$B$38:$B$43,"&gt;="&amp;($A121+4))&gt;0,"Sperre",IF(COUNTIF(Einstellungen!$A$47:$A$50,($A121+4))&gt;0,"Nachschr.","")))))</f>
        <v/>
      </c>
      <c r="H121" s="44">
        <f>IF($A121="","",IF(COUNTIF($A$8:$A$67,($A121+5))&gt;0,IF(INDEX($C$8:$C$67,MATCH(($A121+5),$A$8:$A$67,0))="","?",INDEX($C$8:$C$67,MATCH(($A121+5),$A$8:$A$67,0)))&amp;IF(COUNTIF($A$8:$A$67,($A121+5))&gt;1," +"&amp;(COUNTIF($A$8:$A$67,($A121+5))-1),""),IF(COUNTIFS(Einstellungen!$A$23:$A$34,"&lt;="&amp;($A121+5),Einstellungen!$B$23:$B$34,"&gt;="&amp;($A121+5))&gt;0,"Ferien",IF(COUNTIFS(Einstellungen!$A$38:$A$43,"&lt;="&amp;($A121+5),Einstellungen!$B$38:$B$43,"&gt;="&amp;($A121+5))&gt;0,"Sperre",IF(COUNTIF(Einstellungen!$A$47:$A$50,($A121+5))&gt;0,"Nachschr.","")))))</f>
        <v/>
      </c>
      <c r="I121" s="32">
        <f>IF(A121="","",COUNTIFS($I$8:$I$67,A121,$D$8:$D$67,"Klassenarbeit"))</f>
        <v/>
      </c>
      <c r="J121" s="32">
        <f>IF(A121="","",IF(A121&lt;=Einstellungen!$C$6,1,2))</f>
        <v/>
      </c>
    </row>
    <row r="122">
      <c r="A122" s="40">
        <f>IF(A121="","",IF(A121+7&gt;Einstellungen!$C$7,"",A121+7))</f>
        <v/>
      </c>
      <c r="B122" s="32">
        <f>IF(A122="","",WEEKNUM(A122,21))</f>
        <v/>
      </c>
      <c r="C122" s="44">
        <f>IF($A122="","",IF(COUNTIF($A$8:$A$67,($A122+0))&gt;0,IF(INDEX($C$8:$C$67,MATCH(($A122+0),$A$8:$A$67,0))="","?",INDEX($C$8:$C$67,MATCH(($A122+0),$A$8:$A$67,0)))&amp;IF(COUNTIF($A$8:$A$67,($A122+0))&gt;1," +"&amp;(COUNTIF($A$8:$A$67,($A122+0))-1),""),IF(COUNTIFS(Einstellungen!$A$23:$A$34,"&lt;="&amp;($A122+0),Einstellungen!$B$23:$B$34,"&gt;="&amp;($A122+0))&gt;0,"Ferien",IF(COUNTIFS(Einstellungen!$A$38:$A$43,"&lt;="&amp;($A122+0),Einstellungen!$B$38:$B$43,"&gt;="&amp;($A122+0))&gt;0,"Sperre",IF(COUNTIF(Einstellungen!$A$47:$A$50,($A122+0))&gt;0,"Nachschr.","")))))</f>
        <v/>
      </c>
      <c r="D122" s="44">
        <f>IF($A122="","",IF(COUNTIF($A$8:$A$67,($A122+1))&gt;0,IF(INDEX($C$8:$C$67,MATCH(($A122+1),$A$8:$A$67,0))="","?",INDEX($C$8:$C$67,MATCH(($A122+1),$A$8:$A$67,0)))&amp;IF(COUNTIF($A$8:$A$67,($A122+1))&gt;1," +"&amp;(COUNTIF($A$8:$A$67,($A122+1))-1),""),IF(COUNTIFS(Einstellungen!$A$23:$A$34,"&lt;="&amp;($A122+1),Einstellungen!$B$23:$B$34,"&gt;="&amp;($A122+1))&gt;0,"Ferien",IF(COUNTIFS(Einstellungen!$A$38:$A$43,"&lt;="&amp;($A122+1),Einstellungen!$B$38:$B$43,"&gt;="&amp;($A122+1))&gt;0,"Sperre",IF(COUNTIF(Einstellungen!$A$47:$A$50,($A122+1))&gt;0,"Nachschr.","")))))</f>
        <v/>
      </c>
      <c r="E122" s="44">
        <f>IF($A122="","",IF(COUNTIF($A$8:$A$67,($A122+2))&gt;0,IF(INDEX($C$8:$C$67,MATCH(($A122+2),$A$8:$A$67,0))="","?",INDEX($C$8:$C$67,MATCH(($A122+2),$A$8:$A$67,0)))&amp;IF(COUNTIF($A$8:$A$67,($A122+2))&gt;1," +"&amp;(COUNTIF($A$8:$A$67,($A122+2))-1),""),IF(COUNTIFS(Einstellungen!$A$23:$A$34,"&lt;="&amp;($A122+2),Einstellungen!$B$23:$B$34,"&gt;="&amp;($A122+2))&gt;0,"Ferien",IF(COUNTIFS(Einstellungen!$A$38:$A$43,"&lt;="&amp;($A122+2),Einstellungen!$B$38:$B$43,"&gt;="&amp;($A122+2))&gt;0,"Sperre",IF(COUNTIF(Einstellungen!$A$47:$A$50,($A122+2))&gt;0,"Nachschr.","")))))</f>
        <v/>
      </c>
      <c r="F122" s="44">
        <f>IF($A122="","",IF(COUNTIF($A$8:$A$67,($A122+3))&gt;0,IF(INDEX($C$8:$C$67,MATCH(($A122+3),$A$8:$A$67,0))="","?",INDEX($C$8:$C$67,MATCH(($A122+3),$A$8:$A$67,0)))&amp;IF(COUNTIF($A$8:$A$67,($A122+3))&gt;1," +"&amp;(COUNTIF($A$8:$A$67,($A122+3))-1),""),IF(COUNTIFS(Einstellungen!$A$23:$A$34,"&lt;="&amp;($A122+3),Einstellungen!$B$23:$B$34,"&gt;="&amp;($A122+3))&gt;0,"Ferien",IF(COUNTIFS(Einstellungen!$A$38:$A$43,"&lt;="&amp;($A122+3),Einstellungen!$B$38:$B$43,"&gt;="&amp;($A122+3))&gt;0,"Sperre",IF(COUNTIF(Einstellungen!$A$47:$A$50,($A122+3))&gt;0,"Nachschr.","")))))</f>
        <v/>
      </c>
      <c r="G122" s="44">
        <f>IF($A122="","",IF(COUNTIF($A$8:$A$67,($A122+4))&gt;0,IF(INDEX($C$8:$C$67,MATCH(($A122+4),$A$8:$A$67,0))="","?",INDEX($C$8:$C$67,MATCH(($A122+4),$A$8:$A$67,0)))&amp;IF(COUNTIF($A$8:$A$67,($A122+4))&gt;1," +"&amp;(COUNTIF($A$8:$A$67,($A122+4))-1),""),IF(COUNTIFS(Einstellungen!$A$23:$A$34,"&lt;="&amp;($A122+4),Einstellungen!$B$23:$B$34,"&gt;="&amp;($A122+4))&gt;0,"Ferien",IF(COUNTIFS(Einstellungen!$A$38:$A$43,"&lt;="&amp;($A122+4),Einstellungen!$B$38:$B$43,"&gt;="&amp;($A122+4))&gt;0,"Sperre",IF(COUNTIF(Einstellungen!$A$47:$A$50,($A122+4))&gt;0,"Nachschr.","")))))</f>
        <v/>
      </c>
      <c r="H122" s="44">
        <f>IF($A122="","",IF(COUNTIF($A$8:$A$67,($A122+5))&gt;0,IF(INDEX($C$8:$C$67,MATCH(($A122+5),$A$8:$A$67,0))="","?",INDEX($C$8:$C$67,MATCH(($A122+5),$A$8:$A$67,0)))&amp;IF(COUNTIF($A$8:$A$67,($A122+5))&gt;1," +"&amp;(COUNTIF($A$8:$A$67,($A122+5))-1),""),IF(COUNTIFS(Einstellungen!$A$23:$A$34,"&lt;="&amp;($A122+5),Einstellungen!$B$23:$B$34,"&gt;="&amp;($A122+5))&gt;0,"Ferien",IF(COUNTIFS(Einstellungen!$A$38:$A$43,"&lt;="&amp;($A122+5),Einstellungen!$B$38:$B$43,"&gt;="&amp;($A122+5))&gt;0,"Sperre",IF(COUNTIF(Einstellungen!$A$47:$A$50,($A122+5))&gt;0,"Nachschr.","")))))</f>
        <v/>
      </c>
      <c r="I122" s="32">
        <f>IF(A122="","",COUNTIFS($I$8:$I$67,A122,$D$8:$D$67,"Klassenarbeit"))</f>
        <v/>
      </c>
      <c r="J122" s="32">
        <f>IF(A122="","",IF(A122&lt;=Einstellungen!$C$6,1,2))</f>
        <v/>
      </c>
    </row>
    <row r="123">
      <c r="A123" s="40">
        <f>IF(A122="","",IF(A122+7&gt;Einstellungen!$C$7,"",A122+7))</f>
        <v/>
      </c>
      <c r="B123" s="32">
        <f>IF(A123="","",WEEKNUM(A123,21))</f>
        <v/>
      </c>
      <c r="C123" s="44">
        <f>IF($A123="","",IF(COUNTIF($A$8:$A$67,($A123+0))&gt;0,IF(INDEX($C$8:$C$67,MATCH(($A123+0),$A$8:$A$67,0))="","?",INDEX($C$8:$C$67,MATCH(($A123+0),$A$8:$A$67,0)))&amp;IF(COUNTIF($A$8:$A$67,($A123+0))&gt;1," +"&amp;(COUNTIF($A$8:$A$67,($A123+0))-1),""),IF(COUNTIFS(Einstellungen!$A$23:$A$34,"&lt;="&amp;($A123+0),Einstellungen!$B$23:$B$34,"&gt;="&amp;($A123+0))&gt;0,"Ferien",IF(COUNTIFS(Einstellungen!$A$38:$A$43,"&lt;="&amp;($A123+0),Einstellungen!$B$38:$B$43,"&gt;="&amp;($A123+0))&gt;0,"Sperre",IF(COUNTIF(Einstellungen!$A$47:$A$50,($A123+0))&gt;0,"Nachschr.","")))))</f>
        <v/>
      </c>
      <c r="D123" s="44">
        <f>IF($A123="","",IF(COUNTIF($A$8:$A$67,($A123+1))&gt;0,IF(INDEX($C$8:$C$67,MATCH(($A123+1),$A$8:$A$67,0))="","?",INDEX($C$8:$C$67,MATCH(($A123+1),$A$8:$A$67,0)))&amp;IF(COUNTIF($A$8:$A$67,($A123+1))&gt;1," +"&amp;(COUNTIF($A$8:$A$67,($A123+1))-1),""),IF(COUNTIFS(Einstellungen!$A$23:$A$34,"&lt;="&amp;($A123+1),Einstellungen!$B$23:$B$34,"&gt;="&amp;($A123+1))&gt;0,"Ferien",IF(COUNTIFS(Einstellungen!$A$38:$A$43,"&lt;="&amp;($A123+1),Einstellungen!$B$38:$B$43,"&gt;="&amp;($A123+1))&gt;0,"Sperre",IF(COUNTIF(Einstellungen!$A$47:$A$50,($A123+1))&gt;0,"Nachschr.","")))))</f>
        <v/>
      </c>
      <c r="E123" s="44">
        <f>IF($A123="","",IF(COUNTIF($A$8:$A$67,($A123+2))&gt;0,IF(INDEX($C$8:$C$67,MATCH(($A123+2),$A$8:$A$67,0))="","?",INDEX($C$8:$C$67,MATCH(($A123+2),$A$8:$A$67,0)))&amp;IF(COUNTIF($A$8:$A$67,($A123+2))&gt;1," +"&amp;(COUNTIF($A$8:$A$67,($A123+2))-1),""),IF(COUNTIFS(Einstellungen!$A$23:$A$34,"&lt;="&amp;($A123+2),Einstellungen!$B$23:$B$34,"&gt;="&amp;($A123+2))&gt;0,"Ferien",IF(COUNTIFS(Einstellungen!$A$38:$A$43,"&lt;="&amp;($A123+2),Einstellungen!$B$38:$B$43,"&gt;="&amp;($A123+2))&gt;0,"Sperre",IF(COUNTIF(Einstellungen!$A$47:$A$50,($A123+2))&gt;0,"Nachschr.","")))))</f>
        <v/>
      </c>
      <c r="F123" s="44">
        <f>IF($A123="","",IF(COUNTIF($A$8:$A$67,($A123+3))&gt;0,IF(INDEX($C$8:$C$67,MATCH(($A123+3),$A$8:$A$67,0))="","?",INDEX($C$8:$C$67,MATCH(($A123+3),$A$8:$A$67,0)))&amp;IF(COUNTIF($A$8:$A$67,($A123+3))&gt;1," +"&amp;(COUNTIF($A$8:$A$67,($A123+3))-1),""),IF(COUNTIFS(Einstellungen!$A$23:$A$34,"&lt;="&amp;($A123+3),Einstellungen!$B$23:$B$34,"&gt;="&amp;($A123+3))&gt;0,"Ferien",IF(COUNTIFS(Einstellungen!$A$38:$A$43,"&lt;="&amp;($A123+3),Einstellungen!$B$38:$B$43,"&gt;="&amp;($A123+3))&gt;0,"Sperre",IF(COUNTIF(Einstellungen!$A$47:$A$50,($A123+3))&gt;0,"Nachschr.","")))))</f>
        <v/>
      </c>
      <c r="G123" s="44">
        <f>IF($A123="","",IF(COUNTIF($A$8:$A$67,($A123+4))&gt;0,IF(INDEX($C$8:$C$67,MATCH(($A123+4),$A$8:$A$67,0))="","?",INDEX($C$8:$C$67,MATCH(($A123+4),$A$8:$A$67,0)))&amp;IF(COUNTIF($A$8:$A$67,($A123+4))&gt;1," +"&amp;(COUNTIF($A$8:$A$67,($A123+4))-1),""),IF(COUNTIFS(Einstellungen!$A$23:$A$34,"&lt;="&amp;($A123+4),Einstellungen!$B$23:$B$34,"&gt;="&amp;($A123+4))&gt;0,"Ferien",IF(COUNTIFS(Einstellungen!$A$38:$A$43,"&lt;="&amp;($A123+4),Einstellungen!$B$38:$B$43,"&gt;="&amp;($A123+4))&gt;0,"Sperre",IF(COUNTIF(Einstellungen!$A$47:$A$50,($A123+4))&gt;0,"Nachschr.","")))))</f>
        <v/>
      </c>
      <c r="H123" s="44">
        <f>IF($A123="","",IF(COUNTIF($A$8:$A$67,($A123+5))&gt;0,IF(INDEX($C$8:$C$67,MATCH(($A123+5),$A$8:$A$67,0))="","?",INDEX($C$8:$C$67,MATCH(($A123+5),$A$8:$A$67,0)))&amp;IF(COUNTIF($A$8:$A$67,($A123+5))&gt;1," +"&amp;(COUNTIF($A$8:$A$67,($A123+5))-1),""),IF(COUNTIFS(Einstellungen!$A$23:$A$34,"&lt;="&amp;($A123+5),Einstellungen!$B$23:$B$34,"&gt;="&amp;($A123+5))&gt;0,"Ferien",IF(COUNTIFS(Einstellungen!$A$38:$A$43,"&lt;="&amp;($A123+5),Einstellungen!$B$38:$B$43,"&gt;="&amp;($A123+5))&gt;0,"Sperre",IF(COUNTIF(Einstellungen!$A$47:$A$50,($A123+5))&gt;0,"Nachschr.","")))))</f>
        <v/>
      </c>
      <c r="I123" s="32">
        <f>IF(A123="","",COUNTIFS($I$8:$I$67,A123,$D$8:$D$67,"Klassenarbeit"))</f>
        <v/>
      </c>
      <c r="J123" s="32">
        <f>IF(A123="","",IF(A123&lt;=Einstellungen!$C$6,1,2))</f>
        <v/>
      </c>
    </row>
    <row r="125">
      <c r="A125" s="42" t="inlineStr">
        <is>
          <t>Teil C – Zählung je Fach (berechnet)</t>
        </is>
      </c>
      <c r="B125" s="43" t="n"/>
      <c r="C125" s="43" t="n"/>
      <c r="D125" s="43" t="n"/>
      <c r="E125" s="43" t="n"/>
      <c r="F125" s="43" t="n"/>
      <c r="G125" s="43" t="n"/>
      <c r="H125" s="43" t="n"/>
      <c r="I125" s="43" t="n"/>
      <c r="J125" s="43" t="n"/>
      <c r="K125" s="43" t="n"/>
    </row>
    <row r="126" ht="28" customHeight="1">
      <c r="A126" s="12" t="inlineStr">
        <is>
          <t>Kürzel</t>
        </is>
      </c>
      <c r="B126" s="12" t="inlineStr">
        <is>
          <t>Vorgabe je Halbjahr</t>
        </is>
      </c>
      <c r="C126" s="12" t="inlineStr">
        <is>
          <t>Fach</t>
        </is>
      </c>
      <c r="D126" s="12" t="inlineStr"/>
      <c r="E126" s="12" t="inlineStr">
        <is>
          <t>Ist 1. Halbjahr</t>
        </is>
      </c>
      <c r="F126" s="12" t="inlineStr">
        <is>
          <t>Ist 2. Halbjahr</t>
        </is>
      </c>
      <c r="G126" s="12" t="inlineStr">
        <is>
          <t>Prüfung</t>
        </is>
      </c>
    </row>
    <row r="127">
      <c r="A127" s="32">
        <f>IF(Einstellungen!$A$54="","",Einstellungen!$A$54)</f>
        <v/>
      </c>
      <c r="B127" s="32">
        <f>IF(OR(A127="",Einstellungen!$C$54=""),"",Einstellungen!$C$54)</f>
        <v/>
      </c>
      <c r="C127" s="45">
        <f>IF(A127="","",Einstellungen!$B$54)</f>
        <v/>
      </c>
      <c r="D127" s="45" t="n"/>
      <c r="E127" s="32">
        <f>IF(A127="","",COUNTIFS($C$8:$C$67,A127,$D$8:$D$67,"Klassenarbeit",$H$8:$H$67,1))</f>
        <v/>
      </c>
      <c r="F127" s="32">
        <f>IF(A127="","",COUNTIFS($C$8:$C$67,A127,$D$8:$D$67,"Klassenarbeit",$H$8:$H$67,2))</f>
        <v/>
      </c>
      <c r="G127" s="32">
        <f>IF(OR(A127="",B127=""),"",IF(OR(E127&gt;B127,F127&gt;B127),"über Vorgabe","OK"))</f>
        <v/>
      </c>
    </row>
    <row r="128">
      <c r="A128" s="32">
        <f>IF(Einstellungen!$A$55="","",Einstellungen!$A$55)</f>
        <v/>
      </c>
      <c r="B128" s="32">
        <f>IF(OR(A128="",Einstellungen!$C$55=""),"",Einstellungen!$C$55)</f>
        <v/>
      </c>
      <c r="C128" s="45">
        <f>IF(A128="","",Einstellungen!$B$55)</f>
        <v/>
      </c>
      <c r="D128" s="45" t="n"/>
      <c r="E128" s="32">
        <f>IF(A128="","",COUNTIFS($C$8:$C$67,A128,$D$8:$D$67,"Klassenarbeit",$H$8:$H$67,1))</f>
        <v/>
      </c>
      <c r="F128" s="32">
        <f>IF(A128="","",COUNTIFS($C$8:$C$67,A128,$D$8:$D$67,"Klassenarbeit",$H$8:$H$67,2))</f>
        <v/>
      </c>
      <c r="G128" s="32">
        <f>IF(OR(A128="",B128=""),"",IF(OR(E128&gt;B128,F128&gt;B128),"über Vorgabe","OK"))</f>
        <v/>
      </c>
    </row>
    <row r="129">
      <c r="A129" s="32">
        <f>IF(Einstellungen!$A$56="","",Einstellungen!$A$56)</f>
        <v/>
      </c>
      <c r="B129" s="32">
        <f>IF(OR(A129="",Einstellungen!$C$56=""),"",Einstellungen!$C$56)</f>
        <v/>
      </c>
      <c r="C129" s="45">
        <f>IF(A129="","",Einstellungen!$B$56)</f>
        <v/>
      </c>
      <c r="D129" s="45" t="n"/>
      <c r="E129" s="32">
        <f>IF(A129="","",COUNTIFS($C$8:$C$67,A129,$D$8:$D$67,"Klassenarbeit",$H$8:$H$67,1))</f>
        <v/>
      </c>
      <c r="F129" s="32">
        <f>IF(A129="","",COUNTIFS($C$8:$C$67,A129,$D$8:$D$67,"Klassenarbeit",$H$8:$H$67,2))</f>
        <v/>
      </c>
      <c r="G129" s="32">
        <f>IF(OR(A129="",B129=""),"",IF(OR(E129&gt;B129,F129&gt;B129),"über Vorgabe","OK"))</f>
        <v/>
      </c>
    </row>
    <row r="130">
      <c r="A130" s="32">
        <f>IF(Einstellungen!$A$57="","",Einstellungen!$A$57)</f>
        <v/>
      </c>
      <c r="B130" s="32">
        <f>IF(OR(A130="",Einstellungen!$C$57=""),"",Einstellungen!$C$57)</f>
        <v/>
      </c>
      <c r="C130" s="45">
        <f>IF(A130="","",Einstellungen!$B$57)</f>
        <v/>
      </c>
      <c r="D130" s="45" t="n"/>
      <c r="E130" s="32">
        <f>IF(A130="","",COUNTIFS($C$8:$C$67,A130,$D$8:$D$67,"Klassenarbeit",$H$8:$H$67,1))</f>
        <v/>
      </c>
      <c r="F130" s="32">
        <f>IF(A130="","",COUNTIFS($C$8:$C$67,A130,$D$8:$D$67,"Klassenarbeit",$H$8:$H$67,2))</f>
        <v/>
      </c>
      <c r="G130" s="32">
        <f>IF(OR(A130="",B130=""),"",IF(OR(E130&gt;B130,F130&gt;B130),"über Vorgabe","OK"))</f>
        <v/>
      </c>
    </row>
    <row r="131">
      <c r="A131" s="32">
        <f>IF(Einstellungen!$A$58="","",Einstellungen!$A$58)</f>
        <v/>
      </c>
      <c r="B131" s="32">
        <f>IF(OR(A131="",Einstellungen!$C$58=""),"",Einstellungen!$C$58)</f>
        <v/>
      </c>
      <c r="C131" s="45">
        <f>IF(A131="","",Einstellungen!$B$58)</f>
        <v/>
      </c>
      <c r="D131" s="45" t="n"/>
      <c r="E131" s="32">
        <f>IF(A131="","",COUNTIFS($C$8:$C$67,A131,$D$8:$D$67,"Klassenarbeit",$H$8:$H$67,1))</f>
        <v/>
      </c>
      <c r="F131" s="32">
        <f>IF(A131="","",COUNTIFS($C$8:$C$67,A131,$D$8:$D$67,"Klassenarbeit",$H$8:$H$67,2))</f>
        <v/>
      </c>
      <c r="G131" s="32">
        <f>IF(OR(A131="",B131=""),"",IF(OR(E131&gt;B131,F131&gt;B131),"über Vorgabe","OK"))</f>
        <v/>
      </c>
    </row>
    <row r="132">
      <c r="A132" s="32">
        <f>IF(Einstellungen!$A$59="","",Einstellungen!$A$59)</f>
        <v/>
      </c>
      <c r="B132" s="32">
        <f>IF(OR(A132="",Einstellungen!$C$59=""),"",Einstellungen!$C$59)</f>
        <v/>
      </c>
      <c r="C132" s="45">
        <f>IF(A132="","",Einstellungen!$B$59)</f>
        <v/>
      </c>
      <c r="D132" s="45" t="n"/>
      <c r="E132" s="32">
        <f>IF(A132="","",COUNTIFS($C$8:$C$67,A132,$D$8:$D$67,"Klassenarbeit",$H$8:$H$67,1))</f>
        <v/>
      </c>
      <c r="F132" s="32">
        <f>IF(A132="","",COUNTIFS($C$8:$C$67,A132,$D$8:$D$67,"Klassenarbeit",$H$8:$H$67,2))</f>
        <v/>
      </c>
      <c r="G132" s="32">
        <f>IF(OR(A132="",B132=""),"",IF(OR(E132&gt;B132,F132&gt;B132),"über Vorgabe","OK"))</f>
        <v/>
      </c>
    </row>
    <row r="133">
      <c r="A133" s="32">
        <f>IF(Einstellungen!$A$60="","",Einstellungen!$A$60)</f>
        <v/>
      </c>
      <c r="B133" s="32">
        <f>IF(OR(A133="",Einstellungen!$C$60=""),"",Einstellungen!$C$60)</f>
        <v/>
      </c>
      <c r="C133" s="45">
        <f>IF(A133="","",Einstellungen!$B$60)</f>
        <v/>
      </c>
      <c r="D133" s="45" t="n"/>
      <c r="E133" s="32">
        <f>IF(A133="","",COUNTIFS($C$8:$C$67,A133,$D$8:$D$67,"Klassenarbeit",$H$8:$H$67,1))</f>
        <v/>
      </c>
      <c r="F133" s="32">
        <f>IF(A133="","",COUNTIFS($C$8:$C$67,A133,$D$8:$D$67,"Klassenarbeit",$H$8:$H$67,2))</f>
        <v/>
      </c>
      <c r="G133" s="32">
        <f>IF(OR(A133="",B133=""),"",IF(OR(E133&gt;B133,F133&gt;B133),"über Vorgabe","OK"))</f>
        <v/>
      </c>
    </row>
    <row r="134">
      <c r="A134" s="32">
        <f>IF(Einstellungen!$A$61="","",Einstellungen!$A$61)</f>
        <v/>
      </c>
      <c r="B134" s="32">
        <f>IF(OR(A134="",Einstellungen!$C$61=""),"",Einstellungen!$C$61)</f>
        <v/>
      </c>
      <c r="C134" s="45">
        <f>IF(A134="","",Einstellungen!$B$61)</f>
        <v/>
      </c>
      <c r="D134" s="45" t="n"/>
      <c r="E134" s="32">
        <f>IF(A134="","",COUNTIFS($C$8:$C$67,A134,$D$8:$D$67,"Klassenarbeit",$H$8:$H$67,1))</f>
        <v/>
      </c>
      <c r="F134" s="32">
        <f>IF(A134="","",COUNTIFS($C$8:$C$67,A134,$D$8:$D$67,"Klassenarbeit",$H$8:$H$67,2))</f>
        <v/>
      </c>
      <c r="G134" s="32">
        <f>IF(OR(A134="",B134=""),"",IF(OR(E134&gt;B134,F134&gt;B134),"über Vorgabe","OK"))</f>
        <v/>
      </c>
    </row>
    <row r="135">
      <c r="A135" s="32">
        <f>IF(Einstellungen!$A$62="","",Einstellungen!$A$62)</f>
        <v/>
      </c>
      <c r="B135" s="32">
        <f>IF(OR(A135="",Einstellungen!$C$62=""),"",Einstellungen!$C$62)</f>
        <v/>
      </c>
      <c r="C135" s="45">
        <f>IF(A135="","",Einstellungen!$B$62)</f>
        <v/>
      </c>
      <c r="D135" s="45" t="n"/>
      <c r="E135" s="32">
        <f>IF(A135="","",COUNTIFS($C$8:$C$67,A135,$D$8:$D$67,"Klassenarbeit",$H$8:$H$67,1))</f>
        <v/>
      </c>
      <c r="F135" s="32">
        <f>IF(A135="","",COUNTIFS($C$8:$C$67,A135,$D$8:$D$67,"Klassenarbeit",$H$8:$H$67,2))</f>
        <v/>
      </c>
      <c r="G135" s="32">
        <f>IF(OR(A135="",B135=""),"",IF(OR(E135&gt;B135,F135&gt;B135),"über Vorgabe","OK"))</f>
        <v/>
      </c>
    </row>
    <row r="136">
      <c r="A136" s="32">
        <f>IF(Einstellungen!$A$63="","",Einstellungen!$A$63)</f>
        <v/>
      </c>
      <c r="B136" s="32">
        <f>IF(OR(A136="",Einstellungen!$C$63=""),"",Einstellungen!$C$63)</f>
        <v/>
      </c>
      <c r="C136" s="45">
        <f>IF(A136="","",Einstellungen!$B$63)</f>
        <v/>
      </c>
      <c r="D136" s="45" t="n"/>
      <c r="E136" s="32">
        <f>IF(A136="","",COUNTIFS($C$8:$C$67,A136,$D$8:$D$67,"Klassenarbeit",$H$8:$H$67,1))</f>
        <v/>
      </c>
      <c r="F136" s="32">
        <f>IF(A136="","",COUNTIFS($C$8:$C$67,A136,$D$8:$D$67,"Klassenarbeit",$H$8:$H$67,2))</f>
        <v/>
      </c>
      <c r="G136" s="32">
        <f>IF(OR(A136="",B136=""),"",IF(OR(E136&gt;B136,F136&gt;B136),"über Vorgabe","OK"))</f>
        <v/>
      </c>
    </row>
    <row r="137">
      <c r="A137" s="32">
        <f>IF(Einstellungen!$A$64="","",Einstellungen!$A$64)</f>
        <v/>
      </c>
      <c r="B137" s="32">
        <f>IF(OR(A137="",Einstellungen!$C$64=""),"",Einstellungen!$C$64)</f>
        <v/>
      </c>
      <c r="C137" s="45">
        <f>IF(A137="","",Einstellungen!$B$64)</f>
        <v/>
      </c>
      <c r="D137" s="45" t="n"/>
      <c r="E137" s="32">
        <f>IF(A137="","",COUNTIFS($C$8:$C$67,A137,$D$8:$D$67,"Klassenarbeit",$H$8:$H$67,1))</f>
        <v/>
      </c>
      <c r="F137" s="32">
        <f>IF(A137="","",COUNTIFS($C$8:$C$67,A137,$D$8:$D$67,"Klassenarbeit",$H$8:$H$67,2))</f>
        <v/>
      </c>
      <c r="G137" s="32">
        <f>IF(OR(A137="",B137=""),"",IF(OR(E137&gt;B137,F137&gt;B137),"über Vorgabe","OK"))</f>
        <v/>
      </c>
    </row>
    <row r="138">
      <c r="A138" s="32">
        <f>IF(Einstellungen!$A$65="","",Einstellungen!$A$65)</f>
        <v/>
      </c>
      <c r="B138" s="32">
        <f>IF(OR(A138="",Einstellungen!$C$65=""),"",Einstellungen!$C$65)</f>
        <v/>
      </c>
      <c r="C138" s="45">
        <f>IF(A138="","",Einstellungen!$B$65)</f>
        <v/>
      </c>
      <c r="D138" s="45" t="n"/>
      <c r="E138" s="32">
        <f>IF(A138="","",COUNTIFS($C$8:$C$67,A138,$D$8:$D$67,"Klassenarbeit",$H$8:$H$67,1))</f>
        <v/>
      </c>
      <c r="F138" s="32">
        <f>IF(A138="","",COUNTIFS($C$8:$C$67,A138,$D$8:$D$67,"Klassenarbeit",$H$8:$H$67,2))</f>
        <v/>
      </c>
      <c r="G138" s="32">
        <f>IF(OR(A138="",B138=""),"",IF(OR(E138&gt;B138,F138&gt;B138),"über Vorgabe","OK"))</f>
        <v/>
      </c>
    </row>
    <row r="139">
      <c r="A139" s="32">
        <f>IF(Einstellungen!$A$66="","",Einstellungen!$A$66)</f>
        <v/>
      </c>
      <c r="B139" s="32">
        <f>IF(OR(A139="",Einstellungen!$C$66=""),"",Einstellungen!$C$66)</f>
        <v/>
      </c>
      <c r="C139" s="45">
        <f>IF(A139="","",Einstellungen!$B$66)</f>
        <v/>
      </c>
      <c r="D139" s="45" t="n"/>
      <c r="E139" s="32">
        <f>IF(A139="","",COUNTIFS($C$8:$C$67,A139,$D$8:$D$67,"Klassenarbeit",$H$8:$H$67,1))</f>
        <v/>
      </c>
      <c r="F139" s="32">
        <f>IF(A139="","",COUNTIFS($C$8:$C$67,A139,$D$8:$D$67,"Klassenarbeit",$H$8:$H$67,2))</f>
        <v/>
      </c>
      <c r="G139" s="32">
        <f>IF(OR(A139="",B139=""),"",IF(OR(E139&gt;B139,F139&gt;B139),"über Vorgabe","OK"))</f>
        <v/>
      </c>
    </row>
    <row r="140">
      <c r="A140" s="32">
        <f>IF(Einstellungen!$A$67="","",Einstellungen!$A$67)</f>
        <v/>
      </c>
      <c r="B140" s="32">
        <f>IF(OR(A140="",Einstellungen!$C$67=""),"",Einstellungen!$C$67)</f>
        <v/>
      </c>
      <c r="C140" s="45">
        <f>IF(A140="","",Einstellungen!$B$67)</f>
        <v/>
      </c>
      <c r="D140" s="45" t="n"/>
      <c r="E140" s="32">
        <f>IF(A140="","",COUNTIFS($C$8:$C$67,A140,$D$8:$D$67,"Klassenarbeit",$H$8:$H$67,1))</f>
        <v/>
      </c>
      <c r="F140" s="32">
        <f>IF(A140="","",COUNTIFS($C$8:$C$67,A140,$D$8:$D$67,"Klassenarbeit",$H$8:$H$67,2))</f>
        <v/>
      </c>
      <c r="G140" s="32">
        <f>IF(OR(A140="",B140=""),"",IF(OR(E140&gt;B140,F140&gt;B140),"über Vorgabe","OK"))</f>
        <v/>
      </c>
    </row>
    <row r="141">
      <c r="A141" s="32">
        <f>IF(Einstellungen!$A$68="","",Einstellungen!$A$68)</f>
        <v/>
      </c>
      <c r="B141" s="32">
        <f>IF(OR(A141="",Einstellungen!$C$68=""),"",Einstellungen!$C$68)</f>
        <v/>
      </c>
      <c r="C141" s="45">
        <f>IF(A141="","",Einstellungen!$B$68)</f>
        <v/>
      </c>
      <c r="D141" s="45" t="n"/>
      <c r="E141" s="32">
        <f>IF(A141="","",COUNTIFS($C$8:$C$67,A141,$D$8:$D$67,"Klassenarbeit",$H$8:$H$67,1))</f>
        <v/>
      </c>
      <c r="F141" s="32">
        <f>IF(A141="","",COUNTIFS($C$8:$C$67,A141,$D$8:$D$67,"Klassenarbeit",$H$8:$H$67,2))</f>
        <v/>
      </c>
      <c r="G141" s="32">
        <f>IF(OR(A141="",B141=""),"",IF(OR(E141&gt;B141,F141&gt;B141),"über Vorgabe","OK"))</f>
        <v/>
      </c>
    </row>
  </sheetData>
  <sheetProtection selectLockedCells="0" selectUnlockedCells="0" sheet="1" objects="0" insertRows="1" insertHyperlinks="1" autoFilter="1" scenarios="0" formatColumns="0" deleteColumns="1" insertColumns="1" pivotTables="1" deleteRows="1" formatCells="1" formatRows="0" sort="1"/>
  <mergeCells count="5">
    <mergeCell ref="G3:K3"/>
    <mergeCell ref="A2:K2"/>
    <mergeCell ref="B3:E3"/>
    <mergeCell ref="A1:K1"/>
    <mergeCell ref="A70:K70"/>
  </mergeCells>
  <conditionalFormatting sqref="C72:H123">
    <cfRule type="expression" priority="1" dxfId="1">
      <formula>OR(C72="Ferien",C72="Sperre")</formula>
    </cfRule>
    <cfRule type="expression" priority="2" dxfId="2">
      <formula>C72="Nachschr."</formula>
    </cfRule>
    <cfRule type="expression" priority="3" dxfId="2" stopIfTrue="1">
      <formula>AND($A72&lt;&gt;"",COUNTIFS($A$8:$A$67,$A72+COLUMN(C72)-3,$D$8:$D$67,"Nachschreibtermin")&gt;0)</formula>
    </cfRule>
    <cfRule type="expression" priority="4" dxfId="3">
      <formula>AND($A72&lt;&gt;"",COUNTIFS($A$8:$A$67,$A72+COLUMN(C72)-3,$D$8:$D$67,"Klassenarbeit")&gt;0)</formula>
    </cfRule>
  </conditionalFormatting>
  <conditionalFormatting sqref="I72:I123">
    <cfRule type="expression" priority="5" dxfId="0">
      <formula>AND(Einstellungen!$B$11&lt;&gt;"",ISNUMBER(I72),I72&gt;Einstellungen!$B$11)</formula>
    </cfRule>
  </conditionalFormatting>
  <conditionalFormatting sqref="J8:J67">
    <cfRule type="expression" priority="6" dxfId="0">
      <formula>AND(J8&lt;&gt;"",J8&lt;&gt;"OK")</formula>
    </cfRule>
    <cfRule type="expression" priority="7" dxfId="4">
      <formula>J8="OK"</formula>
    </cfRule>
  </conditionalFormatting>
  <conditionalFormatting sqref="G8:G67">
    <cfRule type="expression" priority="8" dxfId="2">
      <formula>G8="bestätigt"</formula>
    </cfRule>
    <cfRule type="expression" priority="9" dxfId="1">
      <formula>G8="verschoben"</formula>
    </cfRule>
  </conditionalFormatting>
  <conditionalFormatting sqref="E127:F141">
    <cfRule type="expression" priority="10" dxfId="0">
      <formula>AND($B127&lt;&gt;"",ISNUMBER(E127),E127&gt;$B127)</formula>
    </cfRule>
  </conditionalFormatting>
  <conditionalFormatting sqref="G127:G141">
    <cfRule type="expression" priority="11" dxfId="0">
      <formula>G127="über Vorgabe"</formula>
    </cfRule>
  </conditionalFormatting>
  <dataValidations count="4">
    <dataValidation sqref="C8:C67" showDropDown="0" showInputMessage="0" showErrorMessage="1" allowBlank="1" errorTitle="Fach" error="Bitte ein Kürzel aus „Einstellungen“ wählen." type="list">
      <formula1>=Einstellungen!$A$54:$A$68</formula1>
    </dataValidation>
    <dataValidation sqref="D8:D67" showDropDown="0" showInputMessage="0" showErrorMessage="0" allowBlank="1" type="list">
      <formula1>"Klassenarbeit,Nachschreibtermin"</formula1>
    </dataValidation>
    <dataValidation sqref="G8:G67" showDropDown="0" showInputMessage="0" showErrorMessage="0" allowBlank="1" type="list">
      <formula1>"geplant,bestätigt,verschoben"</formula1>
    </dataValidation>
    <dataValidation sqref="A8:A67" showDropDown="0" showInputMessage="0" showErrorMessage="1" allowBlank="1" errorTitle="Datum" error="Bitte ein gültiges Datum eingeben (TT.MM.JJJJ)." type="date" operator="between">
      <formula1>36526</formula1>
      <formula2>73415</formula2>
    </dataValidation>
  </dataValidations>
  <pageMargins left="0.6" right="0.6" top="0.9" bottom="0.8" header="0.5" footer="0.5"/>
  <pageSetup orientation="landscape" paperSize="9" fitToHeight="0" fitToWidth="1"/>
  <headerFooter>
    <oddHeader>&amp;L&amp;8 LSP-02_05-006 · Klassenarbeits-Kalender&amp;R&amp;8 &amp;A</oddHeader>
    <oddFooter>&amp;L&amp;8 LSP-02_05-006c-Klassenarbeits-Kalender.xlsx&amp;C&amp;8 Stand 10-2026&amp;R&amp;8 Seite &amp;P von &amp;N</oddFooter>
    <evenHeader/>
    <evenFooter/>
    <firstHeader/>
    <firstFooter/>
  </headerFooter>
  <rowBreaks count="2" manualBreakCount="2">
    <brk id="68" min="0" max="16383" man="1"/>
    <brk id="124"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LSP</dc:creator>
  <dc:title xmlns:dc="http://purl.org/dc/elements/1.1/">Klassenarbeits-Kalender</dc:title>
  <dcterms:created xmlns:dcterms="http://purl.org/dc/terms/" xmlns:xsi="http://www.w3.org/2001/XMLSchema-instance" xsi:type="dcterms:W3CDTF">2026-10-10T17:50:04Z</dcterms:created>
  <dcterms:modified xmlns:dcterms="http://purl.org/dc/terms/" xmlns:xsi="http://www.w3.org/2001/XMLSchema-instance" xsi:type="dcterms:W3CDTF">2026-10-10T17:50:05Z</dcterms:modified>
</cp:coreProperties>
</file>